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<sst xmlns="http://schemas.openxmlformats.org/spreadsheetml/2006/main" count="23" uniqueCount="21">
  <si>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№ кв</t>
  </si>
  <si>
    <t>площадь квартиры</t>
  </si>
  <si>
    <t>капрем</t>
  </si>
  <si>
    <t>тех обсл</t>
  </si>
  <si>
    <t>тепло</t>
  </si>
  <si>
    <t>кол-во</t>
  </si>
  <si>
    <t>итого</t>
  </si>
  <si>
    <t>ВОДА</t>
  </si>
  <si>
    <t>показания текущие</t>
  </si>
  <si>
    <t>показания прошлые</t>
  </si>
  <si>
    <t>всего квт/час</t>
  </si>
  <si>
    <t>МОП квт/ч</t>
  </si>
  <si>
    <t>электроэнергия</t>
  </si>
  <si>
    <t>ВСЕГО к оплате</t>
  </si>
  <si>
    <t>показания текущ</t>
  </si>
  <si>
    <t>потери  3,38%</t>
  </si>
  <si>
    <t xml:space="preserve">расход </t>
  </si>
  <si>
    <t>сумма</t>
  </si>
  <si>
    <t>потери куб.м</t>
  </si>
  <si>
    <t>Сводная таблица оплаты ЖКУ за    АВГУСТ  2012 г.</t>
  </si>
  <si>
    <t>Сумма к оплате 3,23руб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</si>
</sst>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43" fillId="0" borderId="1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2" fontId="43" fillId="33" borderId="10" xfId="0" applyNumberFormat="1" applyFont="1" applyFill="1" applyBorder="1" applyAlignment="1">
      <alignment/>
    </xf>
    <xf numFmtId="2" fontId="44" fillId="0" borderId="10" xfId="0" applyNumberFormat="1" applyFont="1" applyBorder="1" applyAlignment="1">
      <alignment/>
    </xf>
    <xf numFmtId="1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2" fontId="3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 vertical="top" wrapText="1"/>
    </xf>
    <xf numFmtId="2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1" fontId="43" fillId="33" borderId="10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42" fillId="0" borderId="10" xfId="0" applyFont="1" applyFill="1" applyBorder="1" applyAlignment="1">
      <alignment horizontal="center" wrapText="1"/>
    </xf>
    <xf numFmtId="2" fontId="4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PageLayoutView="0" workbookViewId="0" topLeftCell="A76">
      <selection activeCell="I87" sqref="I87"/>
    </sheetView>
  </sheetViews>
  <sheetFormatPr defaultColWidth="9.140625" defaultRowHeight="15"/>
  <cols>
    <col min="1" max="1" width="3.00390625" style="0" customWidth="1"/>
    <col min="2" max="2" width="5.140625" style="0" customWidth="1"/>
    <col min="3" max="3" width="6.421875" style="0" customWidth="1"/>
    <col min="4" max="4" width="6.57421875" style="0" customWidth="1"/>
    <col min="5" max="5" width="7.7109375" style="0" customWidth="1"/>
    <col min="6" max="6" width="6.00390625" style="0" customWidth="1"/>
    <col min="7" max="7" width="5.8515625" style="0" customWidth="1"/>
    <col min="8" max="8" width="4.00390625" style="0" customWidth="1"/>
    <col min="9" max="9" width="8.140625" style="0" customWidth="1"/>
    <col min="10" max="10" width="6.28125" style="0" customWidth="1"/>
    <col min="11" max="11" width="7.28125" style="0" customWidth="1"/>
    <col min="12" max="12" width="6.00390625" style="0" customWidth="1"/>
    <col min="13" max="13" width="5.8515625" style="0" customWidth="1"/>
    <col min="14" max="14" width="4.8515625" style="0" customWidth="1"/>
    <col min="15" max="15" width="4.421875" style="0" customWidth="1"/>
    <col min="16" max="16" width="5.28125" style="0" customWidth="1"/>
    <col min="17" max="17" width="7.7109375" style="0" customWidth="1"/>
    <col min="18" max="18" width="5.7109375" style="0" customWidth="1"/>
    <col min="19" max="19" width="6.57421875" style="0" customWidth="1"/>
    <col min="20" max="20" width="9.00390625" style="0" customWidth="1"/>
  </cols>
  <sheetData>
    <row r="1" spans="1:20" s="4" customFormat="1" ht="30.75" customHeight="1">
      <c r="A1" s="55" t="s">
        <v>19</v>
      </c>
      <c r="B1" s="55"/>
      <c r="C1" s="55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8"/>
    </row>
    <row r="2" spans="1:20" s="4" customFormat="1" ht="15" customHeight="1">
      <c r="A2" s="47" t="s">
        <v>0</v>
      </c>
      <c r="B2" s="57" t="s">
        <v>1</v>
      </c>
      <c r="C2" s="45" t="s">
        <v>2</v>
      </c>
      <c r="D2" s="45" t="s">
        <v>3</v>
      </c>
      <c r="E2" s="45" t="s">
        <v>4</v>
      </c>
      <c r="F2" s="50" t="s">
        <v>7</v>
      </c>
      <c r="G2" s="51"/>
      <c r="H2" s="51"/>
      <c r="I2" s="51"/>
      <c r="J2" s="53"/>
      <c r="K2" s="54"/>
      <c r="L2" s="50" t="s">
        <v>12</v>
      </c>
      <c r="M2" s="51"/>
      <c r="N2" s="51"/>
      <c r="O2" s="51"/>
      <c r="P2" s="51"/>
      <c r="Q2" s="51"/>
      <c r="R2" s="51"/>
      <c r="S2" s="52"/>
      <c r="T2" s="45" t="s">
        <v>13</v>
      </c>
    </row>
    <row r="3" spans="1:20" s="4" customFormat="1" ht="51.75" customHeight="1">
      <c r="A3" s="48"/>
      <c r="B3" s="58"/>
      <c r="C3" s="49"/>
      <c r="D3" s="49"/>
      <c r="E3" s="49"/>
      <c r="F3" s="13" t="s">
        <v>14</v>
      </c>
      <c r="G3" s="13" t="s">
        <v>9</v>
      </c>
      <c r="H3" s="15" t="s">
        <v>5</v>
      </c>
      <c r="I3" s="13" t="s">
        <v>6</v>
      </c>
      <c r="J3" s="13" t="s">
        <v>18</v>
      </c>
      <c r="K3" s="13" t="s">
        <v>17</v>
      </c>
      <c r="L3" s="13" t="s">
        <v>8</v>
      </c>
      <c r="M3" s="13" t="s">
        <v>9</v>
      </c>
      <c r="N3" s="13" t="s">
        <v>16</v>
      </c>
      <c r="O3" s="6" t="s">
        <v>15</v>
      </c>
      <c r="P3" s="13" t="s">
        <v>10</v>
      </c>
      <c r="Q3" s="13" t="s">
        <v>20</v>
      </c>
      <c r="R3" s="13" t="s">
        <v>11</v>
      </c>
      <c r="S3" s="3" t="s">
        <v>20</v>
      </c>
      <c r="T3" s="46"/>
    </row>
    <row r="4" spans="1:20" s="4" customFormat="1" ht="13.5" customHeight="1">
      <c r="A4" s="1">
        <v>1</v>
      </c>
      <c r="B4" s="5">
        <v>29.2</v>
      </c>
      <c r="C4" s="7">
        <f>(B4*2)</f>
        <v>58.4</v>
      </c>
      <c r="D4" s="7">
        <f>(B4*14)</f>
        <v>408.8</v>
      </c>
      <c r="E4" s="7"/>
      <c r="F4" s="2">
        <v>694</v>
      </c>
      <c r="G4" s="2">
        <v>689</v>
      </c>
      <c r="H4" s="5">
        <f>(F4-G4)</f>
        <v>5</v>
      </c>
      <c r="I4" s="33">
        <f>SUM(H4*51.52)</f>
        <v>257.6</v>
      </c>
      <c r="J4" s="33">
        <f>SUM(B4*0.03)</f>
        <v>0.876</v>
      </c>
      <c r="K4" s="33">
        <f>SUM(J4*51.52)</f>
        <v>45.13152</v>
      </c>
      <c r="L4" s="5">
        <v>6028</v>
      </c>
      <c r="M4" s="5">
        <v>5835</v>
      </c>
      <c r="N4" s="5">
        <f>(L4-M4)</f>
        <v>193</v>
      </c>
      <c r="O4" s="8">
        <f>(N4*0.0338)</f>
        <v>6.5234</v>
      </c>
      <c r="P4" s="8">
        <f aca="true" t="shared" si="0" ref="P4:P67">(N4*1.0338)</f>
        <v>199.5234</v>
      </c>
      <c r="Q4" s="7">
        <f aca="true" t="shared" si="1" ref="Q4:Q35">(P4*3.23)</f>
        <v>644.460582</v>
      </c>
      <c r="R4" s="8">
        <f>(P4*0.05)</f>
        <v>9.976170000000002</v>
      </c>
      <c r="S4" s="7">
        <f aca="true" t="shared" si="2" ref="S4:S67">(R4*3.23)</f>
        <v>32.223029100000005</v>
      </c>
      <c r="T4" s="7">
        <f>SUM(C4+D4+E4+I4+K4+Q4+S4)</f>
        <v>1446.6151311</v>
      </c>
    </row>
    <row r="5" spans="1:20" s="4" customFormat="1" ht="13.5" customHeight="1">
      <c r="A5" s="1">
        <v>2</v>
      </c>
      <c r="B5" s="5">
        <v>27.2</v>
      </c>
      <c r="C5" s="7">
        <f aca="true" t="shared" si="3" ref="C5:C68">(B5*2)</f>
        <v>54.4</v>
      </c>
      <c r="D5" s="7">
        <f aca="true" t="shared" si="4" ref="D5:D68">(B5*14)</f>
        <v>380.8</v>
      </c>
      <c r="E5" s="7"/>
      <c r="F5" s="2">
        <v>559</v>
      </c>
      <c r="G5" s="2">
        <v>554</v>
      </c>
      <c r="H5" s="5">
        <f aca="true" t="shared" si="5" ref="H5:H68">(F5-G5)</f>
        <v>5</v>
      </c>
      <c r="I5" s="33">
        <f aca="true" t="shared" si="6" ref="I5:I68">SUM(H5*51.52)</f>
        <v>257.6</v>
      </c>
      <c r="J5" s="33">
        <f aca="true" t="shared" si="7" ref="J5:J68">SUM(B5*0.03)</f>
        <v>0.816</v>
      </c>
      <c r="K5" s="33">
        <f aca="true" t="shared" si="8" ref="K5:K68">SUM(J5*51.52)</f>
        <v>42.04032</v>
      </c>
      <c r="L5" s="5">
        <v>4424</v>
      </c>
      <c r="M5" s="5">
        <v>4274</v>
      </c>
      <c r="N5" s="5">
        <f aca="true" t="shared" si="9" ref="N5:N68">(L5-M5)</f>
        <v>150</v>
      </c>
      <c r="O5" s="8">
        <f aca="true" t="shared" si="10" ref="O5:O71">(N5*0.0338)</f>
        <v>5.069999999999999</v>
      </c>
      <c r="P5" s="8">
        <f t="shared" si="0"/>
        <v>155.07000000000002</v>
      </c>
      <c r="Q5" s="7">
        <f t="shared" si="1"/>
        <v>500.87610000000006</v>
      </c>
      <c r="R5" s="8">
        <f aca="true" t="shared" si="11" ref="R5:R68">(P5*0.05)</f>
        <v>7.753500000000002</v>
      </c>
      <c r="S5" s="7">
        <f t="shared" si="2"/>
        <v>25.043805000000006</v>
      </c>
      <c r="T5" s="7">
        <f aca="true" t="shared" si="12" ref="T5:T68">SUM(C5+D5+E5+I5+K5+Q5+S5)</f>
        <v>1260.760225</v>
      </c>
    </row>
    <row r="6" spans="1:20" s="4" customFormat="1" ht="13.5" customHeight="1">
      <c r="A6" s="1">
        <v>3</v>
      </c>
      <c r="B6" s="5">
        <v>41.8</v>
      </c>
      <c r="C6" s="7">
        <f t="shared" si="3"/>
        <v>83.6</v>
      </c>
      <c r="D6" s="7">
        <f t="shared" si="4"/>
        <v>585.1999999999999</v>
      </c>
      <c r="E6" s="7"/>
      <c r="F6" s="36">
        <v>1147</v>
      </c>
      <c r="G6" s="36">
        <v>1137</v>
      </c>
      <c r="H6" s="5">
        <f t="shared" si="5"/>
        <v>10</v>
      </c>
      <c r="I6" s="33">
        <f t="shared" si="6"/>
        <v>515.2</v>
      </c>
      <c r="J6" s="33">
        <f t="shared" si="7"/>
        <v>1.2539999999999998</v>
      </c>
      <c r="K6" s="33">
        <f t="shared" si="8"/>
        <v>64.60607999999999</v>
      </c>
      <c r="L6" s="5">
        <v>6625</v>
      </c>
      <c r="M6" s="5">
        <v>6435</v>
      </c>
      <c r="N6" s="5">
        <f t="shared" si="9"/>
        <v>190</v>
      </c>
      <c r="O6" s="8">
        <f t="shared" si="10"/>
        <v>6.422</v>
      </c>
      <c r="P6" s="8">
        <f t="shared" si="0"/>
        <v>196.422</v>
      </c>
      <c r="Q6" s="7">
        <f t="shared" si="1"/>
        <v>634.44306</v>
      </c>
      <c r="R6" s="8">
        <f t="shared" si="11"/>
        <v>9.821100000000001</v>
      </c>
      <c r="S6" s="7">
        <f t="shared" si="2"/>
        <v>31.722153000000002</v>
      </c>
      <c r="T6" s="7">
        <f t="shared" si="12"/>
        <v>1914.771293</v>
      </c>
    </row>
    <row r="7" spans="1:20" s="4" customFormat="1" ht="13.5" customHeight="1">
      <c r="A7" s="1">
        <v>4</v>
      </c>
      <c r="B7" s="5">
        <v>29.5</v>
      </c>
      <c r="C7" s="7">
        <f t="shared" si="3"/>
        <v>59</v>
      </c>
      <c r="D7" s="7">
        <f t="shared" si="4"/>
        <v>413</v>
      </c>
      <c r="E7" s="7"/>
      <c r="F7" s="37">
        <v>110</v>
      </c>
      <c r="G7" s="37">
        <v>103</v>
      </c>
      <c r="H7" s="5">
        <f t="shared" si="5"/>
        <v>7</v>
      </c>
      <c r="I7" s="33">
        <f t="shared" si="6"/>
        <v>360.64000000000004</v>
      </c>
      <c r="J7" s="33">
        <f t="shared" si="7"/>
        <v>0.885</v>
      </c>
      <c r="K7" s="33">
        <f t="shared" si="8"/>
        <v>45.595200000000006</v>
      </c>
      <c r="L7" s="5">
        <v>20747</v>
      </c>
      <c r="M7" s="5">
        <v>20491</v>
      </c>
      <c r="N7" s="5">
        <f t="shared" si="9"/>
        <v>256</v>
      </c>
      <c r="O7" s="8">
        <f t="shared" si="10"/>
        <v>8.6528</v>
      </c>
      <c r="P7" s="8">
        <f t="shared" si="0"/>
        <v>264.6528</v>
      </c>
      <c r="Q7" s="7">
        <f t="shared" si="1"/>
        <v>854.8285440000001</v>
      </c>
      <c r="R7" s="8">
        <f t="shared" si="11"/>
        <v>13.232640000000002</v>
      </c>
      <c r="S7" s="7">
        <f t="shared" si="2"/>
        <v>42.741427200000004</v>
      </c>
      <c r="T7" s="7">
        <f t="shared" si="12"/>
        <v>1775.8051712000001</v>
      </c>
    </row>
    <row r="8" spans="1:20" s="4" customFormat="1" ht="13.5" customHeight="1">
      <c r="A8" s="1">
        <v>5</v>
      </c>
      <c r="B8" s="7">
        <v>27</v>
      </c>
      <c r="C8" s="7">
        <f t="shared" si="3"/>
        <v>54</v>
      </c>
      <c r="D8" s="7">
        <f t="shared" si="4"/>
        <v>378</v>
      </c>
      <c r="E8" s="7"/>
      <c r="F8" s="2">
        <v>705</v>
      </c>
      <c r="G8" s="2">
        <v>701</v>
      </c>
      <c r="H8" s="5">
        <f t="shared" si="5"/>
        <v>4</v>
      </c>
      <c r="I8" s="33">
        <f t="shared" si="6"/>
        <v>206.08</v>
      </c>
      <c r="J8" s="33">
        <f t="shared" si="7"/>
        <v>0.8099999999999999</v>
      </c>
      <c r="K8" s="33">
        <f t="shared" si="8"/>
        <v>41.7312</v>
      </c>
      <c r="L8" s="5">
        <v>5147</v>
      </c>
      <c r="M8" s="5">
        <v>5058</v>
      </c>
      <c r="N8" s="5">
        <f t="shared" si="9"/>
        <v>89</v>
      </c>
      <c r="O8" s="8">
        <f t="shared" si="10"/>
        <v>3.0081999999999995</v>
      </c>
      <c r="P8" s="8">
        <f t="shared" si="0"/>
        <v>92.0082</v>
      </c>
      <c r="Q8" s="7">
        <f t="shared" si="1"/>
        <v>297.186486</v>
      </c>
      <c r="R8" s="8">
        <f t="shared" si="11"/>
        <v>4.60041</v>
      </c>
      <c r="S8" s="7">
        <f t="shared" si="2"/>
        <v>14.8593243</v>
      </c>
      <c r="T8" s="7">
        <f t="shared" si="12"/>
        <v>991.8570103000002</v>
      </c>
    </row>
    <row r="9" spans="1:20" s="4" customFormat="1" ht="13.5" customHeight="1">
      <c r="A9" s="1">
        <v>6</v>
      </c>
      <c r="B9" s="7">
        <v>42.2</v>
      </c>
      <c r="C9" s="7">
        <f t="shared" si="3"/>
        <v>84.4</v>
      </c>
      <c r="D9" s="7">
        <f t="shared" si="4"/>
        <v>590.8000000000001</v>
      </c>
      <c r="E9" s="7"/>
      <c r="F9" s="2">
        <v>1776</v>
      </c>
      <c r="G9" s="2">
        <v>1763</v>
      </c>
      <c r="H9" s="5">
        <f t="shared" si="5"/>
        <v>13</v>
      </c>
      <c r="I9" s="33">
        <f t="shared" si="6"/>
        <v>669.76</v>
      </c>
      <c r="J9" s="33">
        <f t="shared" si="7"/>
        <v>1.266</v>
      </c>
      <c r="K9" s="33">
        <f t="shared" si="8"/>
        <v>65.22432</v>
      </c>
      <c r="L9" s="5">
        <v>13572</v>
      </c>
      <c r="M9" s="5">
        <v>13356</v>
      </c>
      <c r="N9" s="5">
        <f t="shared" si="9"/>
        <v>216</v>
      </c>
      <c r="O9" s="8">
        <f t="shared" si="10"/>
        <v>7.300799999999999</v>
      </c>
      <c r="P9" s="8">
        <f t="shared" si="0"/>
        <v>223.3008</v>
      </c>
      <c r="Q9" s="7">
        <f t="shared" si="1"/>
        <v>721.261584</v>
      </c>
      <c r="R9" s="8">
        <f t="shared" si="11"/>
        <v>11.165040000000001</v>
      </c>
      <c r="S9" s="7">
        <f t="shared" si="2"/>
        <v>36.063079200000004</v>
      </c>
      <c r="T9" s="7">
        <f t="shared" si="12"/>
        <v>2167.5089832000003</v>
      </c>
    </row>
    <row r="10" spans="1:20" s="4" customFormat="1" ht="13.5" customHeight="1">
      <c r="A10" s="1">
        <v>7</v>
      </c>
      <c r="B10" s="7">
        <v>29.7</v>
      </c>
      <c r="C10" s="7">
        <f t="shared" si="3"/>
        <v>59.4</v>
      </c>
      <c r="D10" s="7">
        <f t="shared" si="4"/>
        <v>415.8</v>
      </c>
      <c r="E10" s="7"/>
      <c r="F10" s="2">
        <v>321</v>
      </c>
      <c r="G10" s="2">
        <v>316</v>
      </c>
      <c r="H10" s="5">
        <f t="shared" si="5"/>
        <v>5</v>
      </c>
      <c r="I10" s="33">
        <f t="shared" si="6"/>
        <v>257.6</v>
      </c>
      <c r="J10" s="33">
        <f t="shared" si="7"/>
        <v>0.8909999999999999</v>
      </c>
      <c r="K10" s="33">
        <f t="shared" si="8"/>
        <v>45.90432</v>
      </c>
      <c r="L10" s="5">
        <v>4367</v>
      </c>
      <c r="M10" s="5">
        <v>4202</v>
      </c>
      <c r="N10" s="5">
        <f t="shared" si="9"/>
        <v>165</v>
      </c>
      <c r="O10" s="8">
        <f t="shared" si="10"/>
        <v>5.576999999999999</v>
      </c>
      <c r="P10" s="8">
        <f t="shared" si="0"/>
        <v>170.577</v>
      </c>
      <c r="Q10" s="7">
        <f t="shared" si="1"/>
        <v>550.96371</v>
      </c>
      <c r="R10" s="8">
        <f t="shared" si="11"/>
        <v>8.52885</v>
      </c>
      <c r="S10" s="7">
        <f t="shared" si="2"/>
        <v>27.548185500000002</v>
      </c>
      <c r="T10" s="7">
        <f t="shared" si="12"/>
        <v>1357.2162154999999</v>
      </c>
    </row>
    <row r="11" spans="1:20" s="23" customFormat="1" ht="13.5" customHeight="1">
      <c r="A11" s="16">
        <v>8</v>
      </c>
      <c r="B11" s="17">
        <v>27.1</v>
      </c>
      <c r="C11" s="17">
        <f t="shared" si="3"/>
        <v>54.2</v>
      </c>
      <c r="D11" s="17">
        <f t="shared" si="4"/>
        <v>379.40000000000003</v>
      </c>
      <c r="E11" s="7"/>
      <c r="F11" s="2">
        <v>907</v>
      </c>
      <c r="G11" s="2">
        <v>880</v>
      </c>
      <c r="H11" s="5">
        <f t="shared" si="5"/>
        <v>27</v>
      </c>
      <c r="I11" s="33">
        <f t="shared" si="6"/>
        <v>1391.0400000000002</v>
      </c>
      <c r="J11" s="33">
        <f t="shared" si="7"/>
        <v>0.8130000000000001</v>
      </c>
      <c r="K11" s="33">
        <f t="shared" si="8"/>
        <v>41.885760000000005</v>
      </c>
      <c r="L11" s="14">
        <v>6279</v>
      </c>
      <c r="M11" s="14">
        <v>6157</v>
      </c>
      <c r="N11" s="14">
        <f t="shared" si="9"/>
        <v>122</v>
      </c>
      <c r="O11" s="22">
        <f t="shared" si="10"/>
        <v>4.1236</v>
      </c>
      <c r="P11" s="22">
        <f t="shared" si="0"/>
        <v>126.12360000000001</v>
      </c>
      <c r="Q11" s="7">
        <f t="shared" si="1"/>
        <v>407.379228</v>
      </c>
      <c r="R11" s="8">
        <f t="shared" si="11"/>
        <v>6.306180000000001</v>
      </c>
      <c r="S11" s="7">
        <f t="shared" si="2"/>
        <v>20.368961400000003</v>
      </c>
      <c r="T11" s="7">
        <f t="shared" si="12"/>
        <v>2294.2739494</v>
      </c>
    </row>
    <row r="12" spans="1:20" s="4" customFormat="1" ht="13.5" customHeight="1">
      <c r="A12" s="1">
        <v>9</v>
      </c>
      <c r="B12" s="7">
        <v>42.1</v>
      </c>
      <c r="C12" s="7">
        <f t="shared" si="3"/>
        <v>84.2</v>
      </c>
      <c r="D12" s="7">
        <f t="shared" si="4"/>
        <v>589.4</v>
      </c>
      <c r="E12" s="7"/>
      <c r="F12" s="2">
        <v>157</v>
      </c>
      <c r="G12" s="2">
        <v>147</v>
      </c>
      <c r="H12" s="5">
        <f t="shared" si="5"/>
        <v>10</v>
      </c>
      <c r="I12" s="33">
        <f t="shared" si="6"/>
        <v>515.2</v>
      </c>
      <c r="J12" s="33">
        <f t="shared" si="7"/>
        <v>1.263</v>
      </c>
      <c r="K12" s="33">
        <f t="shared" si="8"/>
        <v>65.06976</v>
      </c>
      <c r="L12" s="5">
        <v>8839</v>
      </c>
      <c r="M12" s="5">
        <v>8658</v>
      </c>
      <c r="N12" s="5">
        <f t="shared" si="9"/>
        <v>181</v>
      </c>
      <c r="O12" s="8">
        <f t="shared" si="10"/>
        <v>6.117799999999999</v>
      </c>
      <c r="P12" s="8">
        <f t="shared" si="0"/>
        <v>187.11780000000002</v>
      </c>
      <c r="Q12" s="7">
        <f t="shared" si="1"/>
        <v>604.3904940000001</v>
      </c>
      <c r="R12" s="8">
        <f t="shared" si="11"/>
        <v>9.35589</v>
      </c>
      <c r="S12" s="7">
        <f t="shared" si="2"/>
        <v>30.2195247</v>
      </c>
      <c r="T12" s="7">
        <f t="shared" si="12"/>
        <v>1888.4797787000002</v>
      </c>
    </row>
    <row r="13" spans="1:20" s="4" customFormat="1" ht="13.5" customHeight="1">
      <c r="A13" s="1">
        <v>10</v>
      </c>
      <c r="B13" s="7">
        <v>29.7</v>
      </c>
      <c r="C13" s="7">
        <f t="shared" si="3"/>
        <v>59.4</v>
      </c>
      <c r="D13" s="7">
        <f t="shared" si="4"/>
        <v>415.8</v>
      </c>
      <c r="E13" s="7"/>
      <c r="F13" s="38">
        <v>253</v>
      </c>
      <c r="G13" s="38">
        <v>238</v>
      </c>
      <c r="H13" s="5">
        <f t="shared" si="5"/>
        <v>15</v>
      </c>
      <c r="I13" s="33">
        <f t="shared" si="6"/>
        <v>772.8000000000001</v>
      </c>
      <c r="J13" s="33">
        <f t="shared" si="7"/>
        <v>0.8909999999999999</v>
      </c>
      <c r="K13" s="33">
        <f t="shared" si="8"/>
        <v>45.90432</v>
      </c>
      <c r="L13" s="5">
        <v>14421</v>
      </c>
      <c r="M13" s="5">
        <v>14085</v>
      </c>
      <c r="N13" s="5">
        <f t="shared" si="9"/>
        <v>336</v>
      </c>
      <c r="O13" s="8">
        <f t="shared" si="10"/>
        <v>11.3568</v>
      </c>
      <c r="P13" s="8">
        <f t="shared" si="0"/>
        <v>347.3568</v>
      </c>
      <c r="Q13" s="7">
        <f t="shared" si="1"/>
        <v>1121.962464</v>
      </c>
      <c r="R13" s="8">
        <f t="shared" si="11"/>
        <v>17.36784</v>
      </c>
      <c r="S13" s="7">
        <f t="shared" si="2"/>
        <v>56.0981232</v>
      </c>
      <c r="T13" s="7">
        <f t="shared" si="12"/>
        <v>2471.9649071999997</v>
      </c>
    </row>
    <row r="14" spans="1:20" s="4" customFormat="1" ht="13.5" customHeight="1">
      <c r="A14" s="1">
        <v>11</v>
      </c>
      <c r="B14" s="7">
        <v>27.5</v>
      </c>
      <c r="C14" s="7">
        <f t="shared" si="3"/>
        <v>55</v>
      </c>
      <c r="D14" s="7">
        <f t="shared" si="4"/>
        <v>385</v>
      </c>
      <c r="E14" s="7"/>
      <c r="F14" s="2">
        <v>361</v>
      </c>
      <c r="G14" s="2">
        <v>356</v>
      </c>
      <c r="H14" s="5">
        <f t="shared" si="5"/>
        <v>5</v>
      </c>
      <c r="I14" s="33">
        <f t="shared" si="6"/>
        <v>257.6</v>
      </c>
      <c r="J14" s="33">
        <f t="shared" si="7"/>
        <v>0.825</v>
      </c>
      <c r="K14" s="33">
        <f t="shared" si="8"/>
        <v>42.504</v>
      </c>
      <c r="L14" s="5">
        <v>3606</v>
      </c>
      <c r="M14" s="5">
        <v>3480</v>
      </c>
      <c r="N14" s="5">
        <f t="shared" si="9"/>
        <v>126</v>
      </c>
      <c r="O14" s="8">
        <f t="shared" si="10"/>
        <v>4.2588</v>
      </c>
      <c r="P14" s="8">
        <f t="shared" si="0"/>
        <v>130.2588</v>
      </c>
      <c r="Q14" s="7">
        <f t="shared" si="1"/>
        <v>420.735924</v>
      </c>
      <c r="R14" s="8">
        <f t="shared" si="11"/>
        <v>6.51294</v>
      </c>
      <c r="S14" s="7">
        <f t="shared" si="2"/>
        <v>21.0367962</v>
      </c>
      <c r="T14" s="7">
        <f t="shared" si="12"/>
        <v>1181.8767202000001</v>
      </c>
    </row>
    <row r="15" spans="1:20" s="4" customFormat="1" ht="13.5" customHeight="1">
      <c r="A15" s="1">
        <v>12</v>
      </c>
      <c r="B15" s="7">
        <v>41.8</v>
      </c>
      <c r="C15" s="7">
        <f t="shared" si="3"/>
        <v>83.6</v>
      </c>
      <c r="D15" s="7">
        <f t="shared" si="4"/>
        <v>585.1999999999999</v>
      </c>
      <c r="E15" s="7"/>
      <c r="F15" s="38">
        <v>857</v>
      </c>
      <c r="G15" s="38">
        <v>853</v>
      </c>
      <c r="H15" s="5">
        <f t="shared" si="5"/>
        <v>4</v>
      </c>
      <c r="I15" s="33">
        <f t="shared" si="6"/>
        <v>206.08</v>
      </c>
      <c r="J15" s="33">
        <f t="shared" si="7"/>
        <v>1.2539999999999998</v>
      </c>
      <c r="K15" s="33">
        <f t="shared" si="8"/>
        <v>64.60607999999999</v>
      </c>
      <c r="L15" s="5">
        <v>4223</v>
      </c>
      <c r="M15" s="5">
        <v>4100</v>
      </c>
      <c r="N15" s="5">
        <f t="shared" si="9"/>
        <v>123</v>
      </c>
      <c r="O15" s="8">
        <f t="shared" si="10"/>
        <v>4.1574</v>
      </c>
      <c r="P15" s="8">
        <f t="shared" si="0"/>
        <v>127.15740000000001</v>
      </c>
      <c r="Q15" s="7">
        <f t="shared" si="1"/>
        <v>410.718402</v>
      </c>
      <c r="R15" s="8">
        <f t="shared" si="11"/>
        <v>6.357870000000001</v>
      </c>
      <c r="S15" s="7">
        <f t="shared" si="2"/>
        <v>20.535920100000002</v>
      </c>
      <c r="T15" s="7">
        <f t="shared" si="12"/>
        <v>1370.7404021000002</v>
      </c>
    </row>
    <row r="16" spans="1:20" s="4" customFormat="1" ht="13.5" customHeight="1">
      <c r="A16" s="1">
        <v>13</v>
      </c>
      <c r="B16" s="7">
        <v>29.7</v>
      </c>
      <c r="C16" s="7">
        <f t="shared" si="3"/>
        <v>59.4</v>
      </c>
      <c r="D16" s="7">
        <f t="shared" si="4"/>
        <v>415.8</v>
      </c>
      <c r="E16" s="7"/>
      <c r="F16" s="37">
        <v>1435</v>
      </c>
      <c r="G16" s="37">
        <v>1425</v>
      </c>
      <c r="H16" s="5">
        <f t="shared" si="5"/>
        <v>10</v>
      </c>
      <c r="I16" s="33">
        <f t="shared" si="6"/>
        <v>515.2</v>
      </c>
      <c r="J16" s="33">
        <f t="shared" si="7"/>
        <v>0.8909999999999999</v>
      </c>
      <c r="K16" s="33">
        <f t="shared" si="8"/>
        <v>45.90432</v>
      </c>
      <c r="L16" s="5">
        <v>18918</v>
      </c>
      <c r="M16" s="5">
        <v>18608</v>
      </c>
      <c r="N16" s="5">
        <f t="shared" si="9"/>
        <v>310</v>
      </c>
      <c r="O16" s="8">
        <f t="shared" si="10"/>
        <v>10.478</v>
      </c>
      <c r="P16" s="8">
        <f t="shared" si="0"/>
        <v>320.478</v>
      </c>
      <c r="Q16" s="7">
        <f t="shared" si="1"/>
        <v>1035.14394</v>
      </c>
      <c r="R16" s="8">
        <f t="shared" si="11"/>
        <v>16.0239</v>
      </c>
      <c r="S16" s="7">
        <f t="shared" si="2"/>
        <v>51.757197000000005</v>
      </c>
      <c r="T16" s="7">
        <f t="shared" si="12"/>
        <v>2123.205457</v>
      </c>
    </row>
    <row r="17" spans="1:20" s="4" customFormat="1" ht="13.5" customHeight="1">
      <c r="A17" s="1">
        <v>14</v>
      </c>
      <c r="B17" s="7">
        <v>27.2</v>
      </c>
      <c r="C17" s="7">
        <f t="shared" si="3"/>
        <v>54.4</v>
      </c>
      <c r="D17" s="7">
        <f t="shared" si="4"/>
        <v>380.8</v>
      </c>
      <c r="E17" s="7"/>
      <c r="F17" s="2">
        <v>332</v>
      </c>
      <c r="G17" s="2">
        <v>318</v>
      </c>
      <c r="H17" s="5">
        <f t="shared" si="5"/>
        <v>14</v>
      </c>
      <c r="I17" s="33">
        <f t="shared" si="6"/>
        <v>721.2800000000001</v>
      </c>
      <c r="J17" s="33">
        <f t="shared" si="7"/>
        <v>0.816</v>
      </c>
      <c r="K17" s="33">
        <f t="shared" si="8"/>
        <v>42.04032</v>
      </c>
      <c r="L17" s="5">
        <v>7496</v>
      </c>
      <c r="M17" s="5">
        <v>7270</v>
      </c>
      <c r="N17" s="5">
        <f t="shared" si="9"/>
        <v>226</v>
      </c>
      <c r="O17" s="8">
        <f t="shared" si="10"/>
        <v>7.638799999999999</v>
      </c>
      <c r="P17" s="8">
        <f t="shared" si="0"/>
        <v>233.6388</v>
      </c>
      <c r="Q17" s="7">
        <f t="shared" si="1"/>
        <v>754.653324</v>
      </c>
      <c r="R17" s="8">
        <f t="shared" si="11"/>
        <v>11.68194</v>
      </c>
      <c r="S17" s="7">
        <f t="shared" si="2"/>
        <v>37.732666200000004</v>
      </c>
      <c r="T17" s="7">
        <f t="shared" si="12"/>
        <v>1990.9063102</v>
      </c>
    </row>
    <row r="18" spans="1:20" s="4" customFormat="1" ht="13.5" customHeight="1">
      <c r="A18" s="1">
        <v>15</v>
      </c>
      <c r="B18" s="7">
        <v>41.9</v>
      </c>
      <c r="C18" s="7">
        <f t="shared" si="3"/>
        <v>83.8</v>
      </c>
      <c r="D18" s="7">
        <f t="shared" si="4"/>
        <v>586.6</v>
      </c>
      <c r="E18" s="7"/>
      <c r="F18" s="2">
        <v>1908</v>
      </c>
      <c r="G18" s="2">
        <v>1891</v>
      </c>
      <c r="H18" s="5">
        <f t="shared" si="5"/>
        <v>17</v>
      </c>
      <c r="I18" s="33">
        <f t="shared" si="6"/>
        <v>875.84</v>
      </c>
      <c r="J18" s="33">
        <f t="shared" si="7"/>
        <v>1.257</v>
      </c>
      <c r="K18" s="33">
        <f t="shared" si="8"/>
        <v>64.76064</v>
      </c>
      <c r="L18" s="5">
        <v>11452</v>
      </c>
      <c r="M18" s="5">
        <v>11193</v>
      </c>
      <c r="N18" s="5">
        <f t="shared" si="9"/>
        <v>259</v>
      </c>
      <c r="O18" s="8">
        <f t="shared" si="10"/>
        <v>8.754199999999999</v>
      </c>
      <c r="P18" s="8">
        <f t="shared" si="0"/>
        <v>267.7542</v>
      </c>
      <c r="Q18" s="7">
        <f t="shared" si="1"/>
        <v>864.8460660000001</v>
      </c>
      <c r="R18" s="8">
        <f t="shared" si="11"/>
        <v>13.387710000000002</v>
      </c>
      <c r="S18" s="7">
        <f t="shared" si="2"/>
        <v>43.2423033</v>
      </c>
      <c r="T18" s="7">
        <f t="shared" si="12"/>
        <v>2519.0890093000003</v>
      </c>
    </row>
    <row r="19" spans="1:20" s="31" customFormat="1" ht="13.5" customHeight="1">
      <c r="A19" s="19">
        <v>16</v>
      </c>
      <c r="B19" s="20">
        <v>57.2</v>
      </c>
      <c r="C19" s="20">
        <f t="shared" si="3"/>
        <v>114.4</v>
      </c>
      <c r="D19" s="20">
        <f t="shared" si="4"/>
        <v>800.8000000000001</v>
      </c>
      <c r="E19" s="7"/>
      <c r="F19" s="2">
        <v>715</v>
      </c>
      <c r="G19" s="2">
        <v>713</v>
      </c>
      <c r="H19" s="5">
        <f t="shared" si="5"/>
        <v>2</v>
      </c>
      <c r="I19" s="33">
        <f t="shared" si="6"/>
        <v>103.04</v>
      </c>
      <c r="J19" s="33">
        <f t="shared" si="7"/>
        <v>1.716</v>
      </c>
      <c r="K19" s="33">
        <f t="shared" si="8"/>
        <v>88.40832</v>
      </c>
      <c r="L19" s="5">
        <v>6117</v>
      </c>
      <c r="M19" s="5">
        <v>6097</v>
      </c>
      <c r="N19" s="29">
        <f t="shared" si="9"/>
        <v>20</v>
      </c>
      <c r="O19" s="30">
        <f t="shared" si="10"/>
        <v>0.6759999999999999</v>
      </c>
      <c r="P19" s="30">
        <f t="shared" si="0"/>
        <v>20.676000000000002</v>
      </c>
      <c r="Q19" s="7">
        <f t="shared" si="1"/>
        <v>66.78348000000001</v>
      </c>
      <c r="R19" s="8">
        <f t="shared" si="11"/>
        <v>1.0338</v>
      </c>
      <c r="S19" s="7">
        <f t="shared" si="2"/>
        <v>3.3391740000000003</v>
      </c>
      <c r="T19" s="7">
        <f t="shared" si="12"/>
        <v>1176.770974</v>
      </c>
    </row>
    <row r="20" spans="1:20" s="4" customFormat="1" ht="13.5" customHeight="1">
      <c r="A20" s="1">
        <v>17</v>
      </c>
      <c r="B20" s="7">
        <v>28.5</v>
      </c>
      <c r="C20" s="7">
        <f t="shared" si="3"/>
        <v>57</v>
      </c>
      <c r="D20" s="7">
        <f t="shared" si="4"/>
        <v>399</v>
      </c>
      <c r="E20" s="7"/>
      <c r="F20" s="2">
        <v>148</v>
      </c>
      <c r="G20" s="2">
        <v>140</v>
      </c>
      <c r="H20" s="5">
        <f t="shared" si="5"/>
        <v>8</v>
      </c>
      <c r="I20" s="33">
        <f t="shared" si="6"/>
        <v>412.16</v>
      </c>
      <c r="J20" s="33">
        <f t="shared" si="7"/>
        <v>0.855</v>
      </c>
      <c r="K20" s="33">
        <f t="shared" si="8"/>
        <v>44.049600000000005</v>
      </c>
      <c r="L20" s="5">
        <v>8997</v>
      </c>
      <c r="M20" s="5">
        <v>8628</v>
      </c>
      <c r="N20" s="5">
        <f t="shared" si="9"/>
        <v>369</v>
      </c>
      <c r="O20" s="8">
        <f t="shared" si="10"/>
        <v>12.472199999999999</v>
      </c>
      <c r="P20" s="8">
        <f t="shared" si="0"/>
        <v>381.47220000000004</v>
      </c>
      <c r="Q20" s="7">
        <f t="shared" si="1"/>
        <v>1232.1552060000001</v>
      </c>
      <c r="R20" s="8">
        <f t="shared" si="11"/>
        <v>19.073610000000002</v>
      </c>
      <c r="S20" s="7">
        <f t="shared" si="2"/>
        <v>61.60776030000001</v>
      </c>
      <c r="T20" s="7">
        <f t="shared" si="12"/>
        <v>2205.9725663000004</v>
      </c>
    </row>
    <row r="21" spans="1:20" s="4" customFormat="1" ht="13.5" customHeight="1">
      <c r="A21" s="1">
        <v>18</v>
      </c>
      <c r="B21" s="7">
        <v>41.7</v>
      </c>
      <c r="C21" s="7">
        <f t="shared" si="3"/>
        <v>83.4</v>
      </c>
      <c r="D21" s="7">
        <f t="shared" si="4"/>
        <v>583.8000000000001</v>
      </c>
      <c r="E21" s="7"/>
      <c r="F21" s="2">
        <v>197</v>
      </c>
      <c r="G21" s="2">
        <v>194</v>
      </c>
      <c r="H21" s="5">
        <f t="shared" si="5"/>
        <v>3</v>
      </c>
      <c r="I21" s="33">
        <f t="shared" si="6"/>
        <v>154.56</v>
      </c>
      <c r="J21" s="33">
        <f t="shared" si="7"/>
        <v>1.2510000000000001</v>
      </c>
      <c r="K21" s="33">
        <f t="shared" si="8"/>
        <v>64.45152000000002</v>
      </c>
      <c r="L21" s="5">
        <v>4466</v>
      </c>
      <c r="M21" s="5">
        <v>4350</v>
      </c>
      <c r="N21" s="5">
        <f t="shared" si="9"/>
        <v>116</v>
      </c>
      <c r="O21" s="8">
        <f t="shared" si="10"/>
        <v>3.9208</v>
      </c>
      <c r="P21" s="8">
        <f t="shared" si="0"/>
        <v>119.9208</v>
      </c>
      <c r="Q21" s="7">
        <f t="shared" si="1"/>
        <v>387.344184</v>
      </c>
      <c r="R21" s="8">
        <f t="shared" si="11"/>
        <v>5.996040000000001</v>
      </c>
      <c r="S21" s="7">
        <f t="shared" si="2"/>
        <v>19.3672092</v>
      </c>
      <c r="T21" s="7">
        <f t="shared" si="12"/>
        <v>1292.9229132</v>
      </c>
    </row>
    <row r="22" spans="1:20" s="4" customFormat="1" ht="13.5" customHeight="1">
      <c r="A22" s="1">
        <v>19</v>
      </c>
      <c r="B22" s="7">
        <v>57.3</v>
      </c>
      <c r="C22" s="7">
        <f t="shared" si="3"/>
        <v>114.6</v>
      </c>
      <c r="D22" s="7">
        <f t="shared" si="4"/>
        <v>802.1999999999999</v>
      </c>
      <c r="E22" s="7"/>
      <c r="F22" s="2">
        <v>875</v>
      </c>
      <c r="G22" s="2">
        <v>875</v>
      </c>
      <c r="H22" s="5">
        <f t="shared" si="5"/>
        <v>0</v>
      </c>
      <c r="I22" s="33">
        <f t="shared" si="6"/>
        <v>0</v>
      </c>
      <c r="J22" s="33">
        <f t="shared" si="7"/>
        <v>1.7189999999999999</v>
      </c>
      <c r="K22" s="33">
        <v>88.1</v>
      </c>
      <c r="L22" s="5">
        <v>2930</v>
      </c>
      <c r="M22" s="5">
        <v>2930</v>
      </c>
      <c r="N22" s="5">
        <f t="shared" si="9"/>
        <v>0</v>
      </c>
      <c r="O22" s="8">
        <f t="shared" si="10"/>
        <v>0</v>
      </c>
      <c r="P22" s="8">
        <f t="shared" si="0"/>
        <v>0</v>
      </c>
      <c r="Q22" s="7">
        <f t="shared" si="1"/>
        <v>0</v>
      </c>
      <c r="R22" s="8">
        <f t="shared" si="11"/>
        <v>0</v>
      </c>
      <c r="S22" s="7">
        <f t="shared" si="2"/>
        <v>0</v>
      </c>
      <c r="T22" s="7">
        <f t="shared" si="12"/>
        <v>1004.9</v>
      </c>
    </row>
    <row r="23" spans="1:20" s="4" customFormat="1" ht="13.5" customHeight="1">
      <c r="A23" s="1">
        <v>20</v>
      </c>
      <c r="B23" s="7">
        <v>27.4</v>
      </c>
      <c r="C23" s="7">
        <f t="shared" si="3"/>
        <v>54.8</v>
      </c>
      <c r="D23" s="7">
        <f t="shared" si="4"/>
        <v>383.59999999999997</v>
      </c>
      <c r="E23" s="7"/>
      <c r="F23" s="38">
        <v>174</v>
      </c>
      <c r="G23" s="38">
        <v>167</v>
      </c>
      <c r="H23" s="5">
        <f t="shared" si="5"/>
        <v>7</v>
      </c>
      <c r="I23" s="33">
        <f t="shared" si="6"/>
        <v>360.64000000000004</v>
      </c>
      <c r="J23" s="33">
        <f t="shared" si="7"/>
        <v>0.822</v>
      </c>
      <c r="K23" s="33">
        <f t="shared" si="8"/>
        <v>42.34944</v>
      </c>
      <c r="L23" s="5">
        <v>2550</v>
      </c>
      <c r="M23" s="5">
        <v>2423</v>
      </c>
      <c r="N23" s="5">
        <f t="shared" si="9"/>
        <v>127</v>
      </c>
      <c r="O23" s="8">
        <f t="shared" si="10"/>
        <v>4.292599999999999</v>
      </c>
      <c r="P23" s="8">
        <f t="shared" si="0"/>
        <v>131.2926</v>
      </c>
      <c r="Q23" s="7">
        <f t="shared" si="1"/>
        <v>424.07509799999997</v>
      </c>
      <c r="R23" s="8">
        <f t="shared" si="11"/>
        <v>6.56463</v>
      </c>
      <c r="S23" s="7">
        <f t="shared" si="2"/>
        <v>21.2037549</v>
      </c>
      <c r="T23" s="7">
        <f t="shared" si="12"/>
        <v>1286.6682928999999</v>
      </c>
    </row>
    <row r="24" spans="1:20" s="4" customFormat="1" ht="13.5" customHeight="1">
      <c r="A24" s="1">
        <v>21</v>
      </c>
      <c r="B24" s="7">
        <v>42.1</v>
      </c>
      <c r="C24" s="7">
        <f t="shared" si="3"/>
        <v>84.2</v>
      </c>
      <c r="D24" s="7">
        <f t="shared" si="4"/>
        <v>589.4</v>
      </c>
      <c r="E24" s="7"/>
      <c r="F24" s="2">
        <v>532</v>
      </c>
      <c r="G24" s="2">
        <v>519</v>
      </c>
      <c r="H24" s="5">
        <f t="shared" si="5"/>
        <v>13</v>
      </c>
      <c r="I24" s="33">
        <f t="shared" si="6"/>
        <v>669.76</v>
      </c>
      <c r="J24" s="33">
        <f t="shared" si="7"/>
        <v>1.263</v>
      </c>
      <c r="K24" s="33">
        <f t="shared" si="8"/>
        <v>65.06976</v>
      </c>
      <c r="L24" s="5">
        <v>5702</v>
      </c>
      <c r="M24" s="5">
        <v>5578</v>
      </c>
      <c r="N24" s="5">
        <f t="shared" si="9"/>
        <v>124</v>
      </c>
      <c r="O24" s="8">
        <f t="shared" si="10"/>
        <v>4.191199999999999</v>
      </c>
      <c r="P24" s="8">
        <f t="shared" si="0"/>
        <v>128.1912</v>
      </c>
      <c r="Q24" s="7">
        <f t="shared" si="1"/>
        <v>414.05757600000004</v>
      </c>
      <c r="R24" s="8">
        <f t="shared" si="11"/>
        <v>6.409560000000001</v>
      </c>
      <c r="S24" s="7">
        <f t="shared" si="2"/>
        <v>20.702878800000004</v>
      </c>
      <c r="T24" s="7">
        <f t="shared" si="12"/>
        <v>1843.1902148000001</v>
      </c>
    </row>
    <row r="25" spans="1:20" s="4" customFormat="1" ht="13.5" customHeight="1">
      <c r="A25" s="1">
        <v>22</v>
      </c>
      <c r="B25" s="7">
        <v>57.1</v>
      </c>
      <c r="C25" s="7">
        <f t="shared" si="3"/>
        <v>114.2</v>
      </c>
      <c r="D25" s="7">
        <f t="shared" si="4"/>
        <v>799.4</v>
      </c>
      <c r="E25" s="7"/>
      <c r="F25" s="2">
        <v>720</v>
      </c>
      <c r="G25" s="2">
        <v>715</v>
      </c>
      <c r="H25" s="5">
        <f t="shared" si="5"/>
        <v>5</v>
      </c>
      <c r="I25" s="33">
        <f t="shared" si="6"/>
        <v>257.6</v>
      </c>
      <c r="J25" s="33">
        <f t="shared" si="7"/>
        <v>1.713</v>
      </c>
      <c r="K25" s="33">
        <f t="shared" si="8"/>
        <v>88.25376000000001</v>
      </c>
      <c r="L25" s="5">
        <v>7234</v>
      </c>
      <c r="M25" s="5">
        <v>7055</v>
      </c>
      <c r="N25" s="5">
        <f t="shared" si="9"/>
        <v>179</v>
      </c>
      <c r="O25" s="8">
        <f t="shared" si="10"/>
        <v>6.050199999999999</v>
      </c>
      <c r="P25" s="8">
        <f t="shared" si="0"/>
        <v>185.05020000000002</v>
      </c>
      <c r="Q25" s="7">
        <f t="shared" si="1"/>
        <v>597.7121460000001</v>
      </c>
      <c r="R25" s="8">
        <f t="shared" si="11"/>
        <v>9.252510000000001</v>
      </c>
      <c r="S25" s="7">
        <f t="shared" si="2"/>
        <v>29.885607300000004</v>
      </c>
      <c r="T25" s="7">
        <f t="shared" si="12"/>
        <v>1887.0515133000001</v>
      </c>
    </row>
    <row r="26" spans="1:20" s="4" customFormat="1" ht="13.5" customHeight="1">
      <c r="A26" s="1">
        <v>23</v>
      </c>
      <c r="B26" s="7">
        <v>27.5</v>
      </c>
      <c r="C26" s="7">
        <f t="shared" si="3"/>
        <v>55</v>
      </c>
      <c r="D26" s="7">
        <f t="shared" si="4"/>
        <v>385</v>
      </c>
      <c r="E26" s="7"/>
      <c r="F26" s="2">
        <v>831</v>
      </c>
      <c r="G26" s="2">
        <v>826</v>
      </c>
      <c r="H26" s="5">
        <f t="shared" si="5"/>
        <v>5</v>
      </c>
      <c r="I26" s="33">
        <f t="shared" si="6"/>
        <v>257.6</v>
      </c>
      <c r="J26" s="33">
        <f t="shared" si="7"/>
        <v>0.825</v>
      </c>
      <c r="K26" s="33">
        <f t="shared" si="8"/>
        <v>42.504</v>
      </c>
      <c r="L26" s="5">
        <v>6649</v>
      </c>
      <c r="M26" s="5">
        <v>6505</v>
      </c>
      <c r="N26" s="5">
        <f t="shared" si="9"/>
        <v>144</v>
      </c>
      <c r="O26" s="8">
        <f t="shared" si="10"/>
        <v>4.8671999999999995</v>
      </c>
      <c r="P26" s="8">
        <f t="shared" si="0"/>
        <v>148.8672</v>
      </c>
      <c r="Q26" s="7">
        <f t="shared" si="1"/>
        <v>480.841056</v>
      </c>
      <c r="R26" s="8">
        <f t="shared" si="11"/>
        <v>7.44336</v>
      </c>
      <c r="S26" s="7">
        <f t="shared" si="2"/>
        <v>24.0420528</v>
      </c>
      <c r="T26" s="7">
        <f t="shared" si="12"/>
        <v>1244.9871088</v>
      </c>
    </row>
    <row r="27" spans="1:20" s="4" customFormat="1" ht="13.5" customHeight="1">
      <c r="A27" s="1">
        <v>24</v>
      </c>
      <c r="B27" s="7">
        <v>41.6</v>
      </c>
      <c r="C27" s="7">
        <f t="shared" si="3"/>
        <v>83.2</v>
      </c>
      <c r="D27" s="7">
        <f t="shared" si="4"/>
        <v>582.4</v>
      </c>
      <c r="E27" s="7"/>
      <c r="F27" s="2">
        <v>1033</v>
      </c>
      <c r="G27" s="2">
        <v>1026</v>
      </c>
      <c r="H27" s="5">
        <f t="shared" si="5"/>
        <v>7</v>
      </c>
      <c r="I27" s="33">
        <f t="shared" si="6"/>
        <v>360.64000000000004</v>
      </c>
      <c r="J27" s="33">
        <f t="shared" si="7"/>
        <v>1.248</v>
      </c>
      <c r="K27" s="33">
        <f t="shared" si="8"/>
        <v>64.29696</v>
      </c>
      <c r="L27" s="5">
        <v>7986</v>
      </c>
      <c r="M27" s="5">
        <v>7724</v>
      </c>
      <c r="N27" s="5">
        <f t="shared" si="9"/>
        <v>262</v>
      </c>
      <c r="O27" s="8">
        <f t="shared" si="10"/>
        <v>8.855599999999999</v>
      </c>
      <c r="P27" s="8">
        <f t="shared" si="0"/>
        <v>270.85560000000004</v>
      </c>
      <c r="Q27" s="7">
        <f t="shared" si="1"/>
        <v>874.8635880000002</v>
      </c>
      <c r="R27" s="8">
        <f t="shared" si="11"/>
        <v>13.542780000000002</v>
      </c>
      <c r="S27" s="7">
        <f t="shared" si="2"/>
        <v>43.74317940000001</v>
      </c>
      <c r="T27" s="7">
        <f t="shared" si="12"/>
        <v>2009.1437274</v>
      </c>
    </row>
    <row r="28" spans="1:20" s="4" customFormat="1" ht="13.5" customHeight="1">
      <c r="A28" s="1">
        <v>25</v>
      </c>
      <c r="B28" s="7">
        <v>56.8</v>
      </c>
      <c r="C28" s="7">
        <f t="shared" si="3"/>
        <v>113.6</v>
      </c>
      <c r="D28" s="7">
        <f t="shared" si="4"/>
        <v>795.1999999999999</v>
      </c>
      <c r="E28" s="7"/>
      <c r="F28" s="2">
        <v>694</v>
      </c>
      <c r="G28" s="2">
        <v>688</v>
      </c>
      <c r="H28" s="5">
        <f t="shared" si="5"/>
        <v>6</v>
      </c>
      <c r="I28" s="33">
        <f t="shared" si="6"/>
        <v>309.12</v>
      </c>
      <c r="J28" s="33">
        <f t="shared" si="7"/>
        <v>1.704</v>
      </c>
      <c r="K28" s="33">
        <f t="shared" si="8"/>
        <v>87.79008</v>
      </c>
      <c r="L28" s="5">
        <v>5491</v>
      </c>
      <c r="M28" s="5">
        <v>5257</v>
      </c>
      <c r="N28" s="5">
        <f t="shared" si="9"/>
        <v>234</v>
      </c>
      <c r="O28" s="8">
        <f t="shared" si="10"/>
        <v>7.909199999999999</v>
      </c>
      <c r="P28" s="8">
        <f t="shared" si="0"/>
        <v>241.9092</v>
      </c>
      <c r="Q28" s="7">
        <f t="shared" si="1"/>
        <v>781.366716</v>
      </c>
      <c r="R28" s="8">
        <f t="shared" si="11"/>
        <v>12.095460000000001</v>
      </c>
      <c r="S28" s="7">
        <f t="shared" si="2"/>
        <v>39.0683358</v>
      </c>
      <c r="T28" s="7">
        <f t="shared" si="12"/>
        <v>2126.1451318000004</v>
      </c>
    </row>
    <row r="29" spans="1:20" s="4" customFormat="1" ht="13.5" customHeight="1">
      <c r="A29" s="1">
        <v>26</v>
      </c>
      <c r="B29" s="7">
        <v>27.1</v>
      </c>
      <c r="C29" s="7">
        <f t="shared" si="3"/>
        <v>54.2</v>
      </c>
      <c r="D29" s="7">
        <f t="shared" si="4"/>
        <v>379.40000000000003</v>
      </c>
      <c r="E29" s="7"/>
      <c r="F29" s="2">
        <v>727</v>
      </c>
      <c r="G29" s="2">
        <v>720</v>
      </c>
      <c r="H29" s="5">
        <f t="shared" si="5"/>
        <v>7</v>
      </c>
      <c r="I29" s="33">
        <f t="shared" si="6"/>
        <v>360.64000000000004</v>
      </c>
      <c r="J29" s="33">
        <f t="shared" si="7"/>
        <v>0.8130000000000001</v>
      </c>
      <c r="K29" s="33">
        <f t="shared" si="8"/>
        <v>41.885760000000005</v>
      </c>
      <c r="L29" s="5">
        <v>4086</v>
      </c>
      <c r="M29" s="5">
        <v>4009</v>
      </c>
      <c r="N29" s="5">
        <f t="shared" si="9"/>
        <v>77</v>
      </c>
      <c r="O29" s="8">
        <f t="shared" si="10"/>
        <v>2.6026</v>
      </c>
      <c r="P29" s="8">
        <f t="shared" si="0"/>
        <v>79.60260000000001</v>
      </c>
      <c r="Q29" s="7">
        <f t="shared" si="1"/>
        <v>257.116398</v>
      </c>
      <c r="R29" s="8">
        <f t="shared" si="11"/>
        <v>3.980130000000001</v>
      </c>
      <c r="S29" s="7">
        <f t="shared" si="2"/>
        <v>12.855819900000002</v>
      </c>
      <c r="T29" s="7">
        <f t="shared" si="12"/>
        <v>1106.0979779</v>
      </c>
    </row>
    <row r="30" spans="1:20" s="4" customFormat="1" ht="13.5" customHeight="1">
      <c r="A30" s="1">
        <v>27</v>
      </c>
      <c r="B30" s="7">
        <v>42.5</v>
      </c>
      <c r="C30" s="7">
        <f t="shared" si="3"/>
        <v>85</v>
      </c>
      <c r="D30" s="7">
        <f t="shared" si="4"/>
        <v>595</v>
      </c>
      <c r="E30" s="7"/>
      <c r="F30" s="2">
        <v>255</v>
      </c>
      <c r="G30" s="2">
        <v>252</v>
      </c>
      <c r="H30" s="5">
        <f t="shared" si="5"/>
        <v>3</v>
      </c>
      <c r="I30" s="33">
        <f t="shared" si="6"/>
        <v>154.56</v>
      </c>
      <c r="J30" s="33">
        <f t="shared" si="7"/>
        <v>1.275</v>
      </c>
      <c r="K30" s="33">
        <f t="shared" si="8"/>
        <v>65.688</v>
      </c>
      <c r="L30" s="5">
        <v>4287</v>
      </c>
      <c r="M30" s="5">
        <v>4191</v>
      </c>
      <c r="N30" s="5">
        <f t="shared" si="9"/>
        <v>96</v>
      </c>
      <c r="O30" s="8">
        <f t="shared" si="10"/>
        <v>3.2447999999999997</v>
      </c>
      <c r="P30" s="8">
        <f t="shared" si="0"/>
        <v>99.2448</v>
      </c>
      <c r="Q30" s="7">
        <f t="shared" si="1"/>
        <v>320.560704</v>
      </c>
      <c r="R30" s="8">
        <f t="shared" si="11"/>
        <v>4.96224</v>
      </c>
      <c r="S30" s="7">
        <f t="shared" si="2"/>
        <v>16.0280352</v>
      </c>
      <c r="T30" s="7">
        <f t="shared" si="12"/>
        <v>1236.8367392</v>
      </c>
    </row>
    <row r="31" spans="1:20" s="4" customFormat="1" ht="13.5" customHeight="1">
      <c r="A31" s="1">
        <v>28</v>
      </c>
      <c r="B31" s="7">
        <v>57.2</v>
      </c>
      <c r="C31" s="7">
        <f t="shared" si="3"/>
        <v>114.4</v>
      </c>
      <c r="D31" s="7">
        <f t="shared" si="4"/>
        <v>800.8000000000001</v>
      </c>
      <c r="E31" s="7"/>
      <c r="F31" s="2">
        <v>354</v>
      </c>
      <c r="G31" s="2">
        <v>350</v>
      </c>
      <c r="H31" s="5">
        <f t="shared" si="5"/>
        <v>4</v>
      </c>
      <c r="I31" s="33">
        <f t="shared" si="6"/>
        <v>206.08</v>
      </c>
      <c r="J31" s="33">
        <f t="shared" si="7"/>
        <v>1.716</v>
      </c>
      <c r="K31" s="33">
        <f t="shared" si="8"/>
        <v>88.40832</v>
      </c>
      <c r="L31" s="5">
        <v>2150</v>
      </c>
      <c r="M31" s="5">
        <v>2098</v>
      </c>
      <c r="N31" s="5">
        <f t="shared" si="9"/>
        <v>52</v>
      </c>
      <c r="O31" s="8">
        <f t="shared" si="10"/>
        <v>1.7575999999999998</v>
      </c>
      <c r="P31" s="8">
        <f t="shared" si="0"/>
        <v>53.757600000000004</v>
      </c>
      <c r="Q31" s="7">
        <f t="shared" si="1"/>
        <v>173.63704800000002</v>
      </c>
      <c r="R31" s="8">
        <f t="shared" si="11"/>
        <v>2.6878800000000003</v>
      </c>
      <c r="S31" s="7">
        <f t="shared" si="2"/>
        <v>8.6818524</v>
      </c>
      <c r="T31" s="7">
        <f t="shared" si="12"/>
        <v>1392.0072204</v>
      </c>
    </row>
    <row r="32" spans="1:20" s="4" customFormat="1" ht="13.5" customHeight="1">
      <c r="A32" s="1">
        <v>29</v>
      </c>
      <c r="B32" s="7">
        <v>27.6</v>
      </c>
      <c r="C32" s="7">
        <f t="shared" si="3"/>
        <v>55.2</v>
      </c>
      <c r="D32" s="7">
        <f t="shared" si="4"/>
        <v>386.40000000000003</v>
      </c>
      <c r="E32" s="7"/>
      <c r="F32" s="38">
        <v>403</v>
      </c>
      <c r="G32" s="38">
        <v>393</v>
      </c>
      <c r="H32" s="5">
        <f t="shared" si="5"/>
        <v>10</v>
      </c>
      <c r="I32" s="33">
        <f t="shared" si="6"/>
        <v>515.2</v>
      </c>
      <c r="J32" s="33">
        <f t="shared" si="7"/>
        <v>0.828</v>
      </c>
      <c r="K32" s="33">
        <f t="shared" si="8"/>
        <v>42.65856</v>
      </c>
      <c r="L32" s="5">
        <v>8742</v>
      </c>
      <c r="M32" s="5">
        <v>8146</v>
      </c>
      <c r="N32" s="5">
        <f t="shared" si="9"/>
        <v>596</v>
      </c>
      <c r="O32" s="8">
        <f t="shared" si="10"/>
        <v>20.144799999999996</v>
      </c>
      <c r="P32" s="8">
        <f t="shared" si="0"/>
        <v>616.1448</v>
      </c>
      <c r="Q32" s="7">
        <f t="shared" si="1"/>
        <v>1990.1477040000002</v>
      </c>
      <c r="R32" s="8">
        <f t="shared" si="11"/>
        <v>30.807240000000004</v>
      </c>
      <c r="S32" s="7">
        <f t="shared" si="2"/>
        <v>99.50738520000002</v>
      </c>
      <c r="T32" s="7">
        <f t="shared" si="12"/>
        <v>3089.1136492</v>
      </c>
    </row>
    <row r="33" spans="1:20" s="4" customFormat="1" ht="13.5" customHeight="1">
      <c r="A33" s="1">
        <v>30</v>
      </c>
      <c r="B33" s="7">
        <v>42.5</v>
      </c>
      <c r="C33" s="7">
        <f t="shared" si="3"/>
        <v>85</v>
      </c>
      <c r="D33" s="7">
        <f t="shared" si="4"/>
        <v>595</v>
      </c>
      <c r="E33" s="7"/>
      <c r="F33" s="2">
        <v>730</v>
      </c>
      <c r="G33" s="2">
        <v>721</v>
      </c>
      <c r="H33" s="5">
        <f t="shared" si="5"/>
        <v>9</v>
      </c>
      <c r="I33" s="33">
        <f t="shared" si="6"/>
        <v>463.68</v>
      </c>
      <c r="J33" s="33">
        <f t="shared" si="7"/>
        <v>1.275</v>
      </c>
      <c r="K33" s="33">
        <f t="shared" si="8"/>
        <v>65.688</v>
      </c>
      <c r="L33" s="5">
        <v>11861</v>
      </c>
      <c r="M33" s="5">
        <v>11447</v>
      </c>
      <c r="N33" s="5">
        <f t="shared" si="9"/>
        <v>414</v>
      </c>
      <c r="O33" s="8">
        <f t="shared" si="10"/>
        <v>13.993199999999998</v>
      </c>
      <c r="P33" s="8">
        <f t="shared" si="0"/>
        <v>427.9932</v>
      </c>
      <c r="Q33" s="7">
        <f t="shared" si="1"/>
        <v>1382.418036</v>
      </c>
      <c r="R33" s="8">
        <f t="shared" si="11"/>
        <v>21.39966</v>
      </c>
      <c r="S33" s="7">
        <f t="shared" si="2"/>
        <v>69.1209018</v>
      </c>
      <c r="T33" s="7">
        <f t="shared" si="12"/>
        <v>2660.9069378000004</v>
      </c>
    </row>
    <row r="34" spans="1:20" s="31" customFormat="1" ht="13.5" customHeight="1">
      <c r="A34" s="19">
        <v>31</v>
      </c>
      <c r="B34" s="20">
        <v>42</v>
      </c>
      <c r="C34" s="20">
        <f t="shared" si="3"/>
        <v>84</v>
      </c>
      <c r="D34" s="20">
        <f t="shared" si="4"/>
        <v>588</v>
      </c>
      <c r="E34" s="7"/>
      <c r="F34" s="37">
        <v>1156</v>
      </c>
      <c r="G34" s="37">
        <v>1146</v>
      </c>
      <c r="H34" s="5">
        <f t="shared" si="5"/>
        <v>10</v>
      </c>
      <c r="I34" s="33">
        <f t="shared" si="6"/>
        <v>515.2</v>
      </c>
      <c r="J34" s="33">
        <f t="shared" si="7"/>
        <v>1.26</v>
      </c>
      <c r="K34" s="33">
        <f t="shared" si="8"/>
        <v>64.9152</v>
      </c>
      <c r="L34" s="5">
        <v>5333</v>
      </c>
      <c r="M34" s="5">
        <v>5135</v>
      </c>
      <c r="N34" s="29">
        <f t="shared" si="9"/>
        <v>198</v>
      </c>
      <c r="O34" s="30">
        <f t="shared" si="10"/>
        <v>6.692399999999999</v>
      </c>
      <c r="P34" s="30">
        <f t="shared" si="0"/>
        <v>204.69240000000002</v>
      </c>
      <c r="Q34" s="7">
        <f t="shared" si="1"/>
        <v>661.1564520000001</v>
      </c>
      <c r="R34" s="8">
        <f t="shared" si="11"/>
        <v>10.234620000000001</v>
      </c>
      <c r="S34" s="7">
        <f t="shared" si="2"/>
        <v>33.0578226</v>
      </c>
      <c r="T34" s="7">
        <f t="shared" si="12"/>
        <v>1946.3294746</v>
      </c>
    </row>
    <row r="35" spans="1:20" s="4" customFormat="1" ht="13.5" customHeight="1">
      <c r="A35" s="1">
        <v>32</v>
      </c>
      <c r="B35" s="7">
        <v>27.4</v>
      </c>
      <c r="C35" s="7">
        <f t="shared" si="3"/>
        <v>54.8</v>
      </c>
      <c r="D35" s="7">
        <f t="shared" si="4"/>
        <v>383.59999999999997</v>
      </c>
      <c r="E35" s="7"/>
      <c r="F35" s="2">
        <v>1023</v>
      </c>
      <c r="G35" s="2">
        <v>1011</v>
      </c>
      <c r="H35" s="5">
        <f t="shared" si="5"/>
        <v>12</v>
      </c>
      <c r="I35" s="33">
        <f t="shared" si="6"/>
        <v>618.24</v>
      </c>
      <c r="J35" s="33">
        <f t="shared" si="7"/>
        <v>0.822</v>
      </c>
      <c r="K35" s="33">
        <f t="shared" si="8"/>
        <v>42.34944</v>
      </c>
      <c r="L35" s="5">
        <v>5747</v>
      </c>
      <c r="M35" s="5">
        <v>5529</v>
      </c>
      <c r="N35" s="5">
        <f t="shared" si="9"/>
        <v>218</v>
      </c>
      <c r="O35" s="8">
        <f t="shared" si="10"/>
        <v>7.368399999999999</v>
      </c>
      <c r="P35" s="8">
        <f t="shared" si="0"/>
        <v>225.3684</v>
      </c>
      <c r="Q35" s="7">
        <f t="shared" si="1"/>
        <v>727.939932</v>
      </c>
      <c r="R35" s="8">
        <f t="shared" si="11"/>
        <v>11.26842</v>
      </c>
      <c r="S35" s="7">
        <f t="shared" si="2"/>
        <v>36.3969966</v>
      </c>
      <c r="T35" s="7">
        <f t="shared" si="12"/>
        <v>1863.3263685999998</v>
      </c>
    </row>
    <row r="36" spans="1:20" s="4" customFormat="1" ht="13.5" customHeight="1">
      <c r="A36" s="1">
        <v>33</v>
      </c>
      <c r="B36" s="7">
        <v>57.7</v>
      </c>
      <c r="C36" s="7">
        <f t="shared" si="3"/>
        <v>115.4</v>
      </c>
      <c r="D36" s="7">
        <f t="shared" si="4"/>
        <v>807.8000000000001</v>
      </c>
      <c r="E36" s="7"/>
      <c r="F36" s="2">
        <v>2075</v>
      </c>
      <c r="G36" s="2">
        <v>2063</v>
      </c>
      <c r="H36" s="5">
        <f t="shared" si="5"/>
        <v>12</v>
      </c>
      <c r="I36" s="33">
        <f t="shared" si="6"/>
        <v>618.24</v>
      </c>
      <c r="J36" s="33">
        <f t="shared" si="7"/>
        <v>1.731</v>
      </c>
      <c r="K36" s="33">
        <f t="shared" si="8"/>
        <v>89.18112</v>
      </c>
      <c r="L36" s="5">
        <v>13925</v>
      </c>
      <c r="M36" s="5">
        <v>13626</v>
      </c>
      <c r="N36" s="5">
        <f t="shared" si="9"/>
        <v>299</v>
      </c>
      <c r="O36" s="8">
        <f t="shared" si="10"/>
        <v>10.1062</v>
      </c>
      <c r="P36" s="8">
        <f t="shared" si="0"/>
        <v>309.1062</v>
      </c>
      <c r="Q36" s="7">
        <f aca="true" t="shared" si="13" ref="Q36:Q67">(P36*3.23)</f>
        <v>998.413026</v>
      </c>
      <c r="R36" s="8">
        <f t="shared" si="11"/>
        <v>15.45531</v>
      </c>
      <c r="S36" s="7">
        <f t="shared" si="2"/>
        <v>49.9206513</v>
      </c>
      <c r="T36" s="7">
        <f t="shared" si="12"/>
        <v>2678.9547973</v>
      </c>
    </row>
    <row r="37" spans="1:20" s="4" customFormat="1" ht="13.5" customHeight="1">
      <c r="A37" s="1">
        <v>34</v>
      </c>
      <c r="B37" s="7">
        <v>42</v>
      </c>
      <c r="C37" s="7">
        <f t="shared" si="3"/>
        <v>84</v>
      </c>
      <c r="D37" s="7">
        <f t="shared" si="4"/>
        <v>588</v>
      </c>
      <c r="E37" s="7"/>
      <c r="F37" s="2">
        <v>1092</v>
      </c>
      <c r="G37" s="2">
        <v>1081</v>
      </c>
      <c r="H37" s="5">
        <f t="shared" si="5"/>
        <v>11</v>
      </c>
      <c r="I37" s="33">
        <f t="shared" si="6"/>
        <v>566.72</v>
      </c>
      <c r="J37" s="33">
        <f t="shared" si="7"/>
        <v>1.26</v>
      </c>
      <c r="K37" s="33">
        <f t="shared" si="8"/>
        <v>64.9152</v>
      </c>
      <c r="L37" s="5">
        <v>7363</v>
      </c>
      <c r="M37" s="5">
        <v>7156</v>
      </c>
      <c r="N37" s="5">
        <f t="shared" si="9"/>
        <v>207</v>
      </c>
      <c r="O37" s="8">
        <f t="shared" si="10"/>
        <v>6.996599999999999</v>
      </c>
      <c r="P37" s="8">
        <f t="shared" si="0"/>
        <v>213.9966</v>
      </c>
      <c r="Q37" s="7">
        <f t="shared" si="13"/>
        <v>691.209018</v>
      </c>
      <c r="R37" s="8">
        <f t="shared" si="11"/>
        <v>10.69983</v>
      </c>
      <c r="S37" s="7">
        <f t="shared" si="2"/>
        <v>34.5604509</v>
      </c>
      <c r="T37" s="7">
        <f t="shared" si="12"/>
        <v>2029.4046689</v>
      </c>
    </row>
    <row r="38" spans="1:20" s="4" customFormat="1" ht="13.5" customHeight="1">
      <c r="A38" s="1">
        <v>35</v>
      </c>
      <c r="B38" s="7">
        <v>27.4</v>
      </c>
      <c r="C38" s="7">
        <f t="shared" si="3"/>
        <v>54.8</v>
      </c>
      <c r="D38" s="7">
        <f t="shared" si="4"/>
        <v>383.59999999999997</v>
      </c>
      <c r="E38" s="7"/>
      <c r="F38" s="2">
        <v>489</v>
      </c>
      <c r="G38" s="2">
        <v>488</v>
      </c>
      <c r="H38" s="5">
        <f t="shared" si="5"/>
        <v>1</v>
      </c>
      <c r="I38" s="33">
        <f t="shared" si="6"/>
        <v>51.52</v>
      </c>
      <c r="J38" s="33">
        <f t="shared" si="7"/>
        <v>0.822</v>
      </c>
      <c r="K38" s="33">
        <f t="shared" si="8"/>
        <v>42.34944</v>
      </c>
      <c r="L38" s="5">
        <v>1718</v>
      </c>
      <c r="M38" s="5">
        <v>1676</v>
      </c>
      <c r="N38" s="5">
        <f t="shared" si="9"/>
        <v>42</v>
      </c>
      <c r="O38" s="8">
        <f t="shared" si="10"/>
        <v>1.4196</v>
      </c>
      <c r="P38" s="8">
        <f t="shared" si="0"/>
        <v>43.4196</v>
      </c>
      <c r="Q38" s="7">
        <f t="shared" si="13"/>
        <v>140.245308</v>
      </c>
      <c r="R38" s="8">
        <f t="shared" si="11"/>
        <v>2.17098</v>
      </c>
      <c r="S38" s="7">
        <f t="shared" si="2"/>
        <v>7.0122654</v>
      </c>
      <c r="T38" s="7">
        <f t="shared" si="12"/>
        <v>679.5270134</v>
      </c>
    </row>
    <row r="39" spans="1:20" s="4" customFormat="1" ht="13.5" customHeight="1">
      <c r="A39" s="1">
        <v>36</v>
      </c>
      <c r="B39" s="7">
        <v>57.7</v>
      </c>
      <c r="C39" s="7">
        <f t="shared" si="3"/>
        <v>115.4</v>
      </c>
      <c r="D39" s="7">
        <f t="shared" si="4"/>
        <v>807.8000000000001</v>
      </c>
      <c r="E39" s="7"/>
      <c r="F39" s="37">
        <v>925</v>
      </c>
      <c r="G39" s="37">
        <v>925</v>
      </c>
      <c r="H39" s="5">
        <f t="shared" si="5"/>
        <v>0</v>
      </c>
      <c r="I39" s="33">
        <f t="shared" si="6"/>
        <v>0</v>
      </c>
      <c r="J39" s="33">
        <f t="shared" si="7"/>
        <v>1.731</v>
      </c>
      <c r="K39" s="33">
        <f t="shared" si="8"/>
        <v>89.18112</v>
      </c>
      <c r="L39" s="5">
        <v>4222</v>
      </c>
      <c r="M39" s="5">
        <v>4168</v>
      </c>
      <c r="N39" s="5">
        <f t="shared" si="9"/>
        <v>54</v>
      </c>
      <c r="O39" s="8">
        <f t="shared" si="10"/>
        <v>1.8251999999999997</v>
      </c>
      <c r="P39" s="8">
        <f t="shared" si="0"/>
        <v>55.8252</v>
      </c>
      <c r="Q39" s="7">
        <f t="shared" si="13"/>
        <v>180.315396</v>
      </c>
      <c r="R39" s="8">
        <f t="shared" si="11"/>
        <v>2.7912600000000003</v>
      </c>
      <c r="S39" s="7">
        <f t="shared" si="2"/>
        <v>9.015769800000001</v>
      </c>
      <c r="T39" s="7">
        <f t="shared" si="12"/>
        <v>1201.7122858</v>
      </c>
    </row>
    <row r="40" spans="1:20" s="4" customFormat="1" ht="13.5" customHeight="1">
      <c r="A40" s="1">
        <v>37</v>
      </c>
      <c r="B40" s="7">
        <v>41.8</v>
      </c>
      <c r="C40" s="7">
        <f t="shared" si="3"/>
        <v>83.6</v>
      </c>
      <c r="D40" s="7">
        <f t="shared" si="4"/>
        <v>585.1999999999999</v>
      </c>
      <c r="E40" s="7"/>
      <c r="F40" s="2">
        <v>722</v>
      </c>
      <c r="G40" s="2">
        <v>687</v>
      </c>
      <c r="H40" s="5">
        <f t="shared" si="5"/>
        <v>35</v>
      </c>
      <c r="I40" s="33">
        <f t="shared" si="6"/>
        <v>1803.2</v>
      </c>
      <c r="J40" s="33">
        <f t="shared" si="7"/>
        <v>1.2539999999999998</v>
      </c>
      <c r="K40" s="33">
        <f t="shared" si="8"/>
        <v>64.60607999999999</v>
      </c>
      <c r="L40" s="5">
        <v>4904</v>
      </c>
      <c r="M40" s="5">
        <v>4687</v>
      </c>
      <c r="N40" s="5">
        <f t="shared" si="9"/>
        <v>217</v>
      </c>
      <c r="O40" s="8">
        <f t="shared" si="10"/>
        <v>7.334599999999999</v>
      </c>
      <c r="P40" s="8">
        <f t="shared" si="0"/>
        <v>224.33460000000002</v>
      </c>
      <c r="Q40" s="7">
        <f t="shared" si="13"/>
        <v>724.600758</v>
      </c>
      <c r="R40" s="8">
        <f t="shared" si="11"/>
        <v>11.216730000000002</v>
      </c>
      <c r="S40" s="7">
        <f t="shared" si="2"/>
        <v>36.230037900000006</v>
      </c>
      <c r="T40" s="7">
        <f t="shared" si="12"/>
        <v>3297.4368759</v>
      </c>
    </row>
    <row r="41" spans="1:20" s="4" customFormat="1" ht="13.5" customHeight="1">
      <c r="A41" s="1">
        <v>38</v>
      </c>
      <c r="B41" s="7">
        <v>27.2</v>
      </c>
      <c r="C41" s="7">
        <f t="shared" si="3"/>
        <v>54.4</v>
      </c>
      <c r="D41" s="7">
        <f t="shared" si="4"/>
        <v>380.8</v>
      </c>
      <c r="E41" s="7"/>
      <c r="F41" s="37">
        <v>55</v>
      </c>
      <c r="G41" s="37">
        <v>53</v>
      </c>
      <c r="H41" s="5">
        <f t="shared" si="5"/>
        <v>2</v>
      </c>
      <c r="I41" s="33">
        <f t="shared" si="6"/>
        <v>103.04</v>
      </c>
      <c r="J41" s="33">
        <f t="shared" si="7"/>
        <v>0.816</v>
      </c>
      <c r="K41" s="33">
        <f t="shared" si="8"/>
        <v>42.04032</v>
      </c>
      <c r="L41" s="5">
        <v>5346</v>
      </c>
      <c r="M41" s="5">
        <v>5133</v>
      </c>
      <c r="N41" s="5">
        <f t="shared" si="9"/>
        <v>213</v>
      </c>
      <c r="O41" s="8">
        <f t="shared" si="10"/>
        <v>7.199399999999999</v>
      </c>
      <c r="P41" s="8">
        <f t="shared" si="0"/>
        <v>220.1994</v>
      </c>
      <c r="Q41" s="7">
        <f t="shared" si="13"/>
        <v>711.244062</v>
      </c>
      <c r="R41" s="8">
        <f t="shared" si="11"/>
        <v>11.009970000000001</v>
      </c>
      <c r="S41" s="7">
        <f t="shared" si="2"/>
        <v>35.562203100000005</v>
      </c>
      <c r="T41" s="7">
        <f t="shared" si="12"/>
        <v>1327.0865851</v>
      </c>
    </row>
    <row r="42" spans="1:20" s="4" customFormat="1" ht="13.5" customHeight="1">
      <c r="A42" s="1">
        <v>39</v>
      </c>
      <c r="B42" s="7">
        <v>57.1</v>
      </c>
      <c r="C42" s="7">
        <f t="shared" si="3"/>
        <v>114.2</v>
      </c>
      <c r="D42" s="7">
        <f t="shared" si="4"/>
        <v>799.4</v>
      </c>
      <c r="E42" s="7"/>
      <c r="F42" s="37">
        <v>158</v>
      </c>
      <c r="G42" s="37">
        <v>146</v>
      </c>
      <c r="H42" s="5">
        <f t="shared" si="5"/>
        <v>12</v>
      </c>
      <c r="I42" s="33">
        <f t="shared" si="6"/>
        <v>618.24</v>
      </c>
      <c r="J42" s="33">
        <f t="shared" si="7"/>
        <v>1.713</v>
      </c>
      <c r="K42" s="33">
        <f t="shared" si="8"/>
        <v>88.25376000000001</v>
      </c>
      <c r="L42" s="5">
        <v>7145</v>
      </c>
      <c r="M42" s="5">
        <v>6844</v>
      </c>
      <c r="N42" s="5">
        <f t="shared" si="9"/>
        <v>301</v>
      </c>
      <c r="O42" s="8">
        <f t="shared" si="10"/>
        <v>10.173799999999998</v>
      </c>
      <c r="P42" s="8">
        <f t="shared" si="0"/>
        <v>311.1738</v>
      </c>
      <c r="Q42" s="7">
        <f t="shared" si="13"/>
        <v>1005.0913740000001</v>
      </c>
      <c r="R42" s="8">
        <f t="shared" si="11"/>
        <v>15.558690000000002</v>
      </c>
      <c r="S42" s="7">
        <f t="shared" si="2"/>
        <v>50.25456870000001</v>
      </c>
      <c r="T42" s="7">
        <f t="shared" si="12"/>
        <v>2675.4397027000005</v>
      </c>
    </row>
    <row r="43" spans="1:20" s="4" customFormat="1" ht="13.5" customHeight="1">
      <c r="A43" s="1">
        <v>40</v>
      </c>
      <c r="B43" s="7">
        <v>42</v>
      </c>
      <c r="C43" s="7">
        <f t="shared" si="3"/>
        <v>84</v>
      </c>
      <c r="D43" s="7">
        <f t="shared" si="4"/>
        <v>588</v>
      </c>
      <c r="E43" s="7"/>
      <c r="F43" s="2">
        <v>174</v>
      </c>
      <c r="G43" s="2">
        <v>167</v>
      </c>
      <c r="H43" s="5">
        <f t="shared" si="5"/>
        <v>7</v>
      </c>
      <c r="I43" s="33">
        <f t="shared" si="6"/>
        <v>360.64000000000004</v>
      </c>
      <c r="J43" s="33">
        <f t="shared" si="7"/>
        <v>1.26</v>
      </c>
      <c r="K43" s="33">
        <f t="shared" si="8"/>
        <v>64.9152</v>
      </c>
      <c r="L43" s="5">
        <v>5184</v>
      </c>
      <c r="M43" s="5">
        <v>5074</v>
      </c>
      <c r="N43" s="5">
        <f t="shared" si="9"/>
        <v>110</v>
      </c>
      <c r="O43" s="8">
        <f t="shared" si="10"/>
        <v>3.7179999999999995</v>
      </c>
      <c r="P43" s="8">
        <f t="shared" si="0"/>
        <v>113.718</v>
      </c>
      <c r="Q43" s="7">
        <f t="shared" si="13"/>
        <v>367.30914</v>
      </c>
      <c r="R43" s="8">
        <f t="shared" si="11"/>
        <v>5.6859</v>
      </c>
      <c r="S43" s="7">
        <f t="shared" si="2"/>
        <v>18.365457</v>
      </c>
      <c r="T43" s="7">
        <f t="shared" si="12"/>
        <v>1483.2297970000002</v>
      </c>
    </row>
    <row r="44" spans="1:20" s="4" customFormat="1" ht="13.5" customHeight="1">
      <c r="A44" s="1">
        <v>41</v>
      </c>
      <c r="B44" s="7">
        <v>27.1</v>
      </c>
      <c r="C44" s="7">
        <f t="shared" si="3"/>
        <v>54.2</v>
      </c>
      <c r="D44" s="7">
        <f t="shared" si="4"/>
        <v>379.40000000000003</v>
      </c>
      <c r="E44" s="7"/>
      <c r="F44" s="2">
        <v>1710</v>
      </c>
      <c r="G44" s="2">
        <v>1704</v>
      </c>
      <c r="H44" s="5">
        <f t="shared" si="5"/>
        <v>6</v>
      </c>
      <c r="I44" s="33">
        <f t="shared" si="6"/>
        <v>309.12</v>
      </c>
      <c r="J44" s="33">
        <f t="shared" si="7"/>
        <v>0.8130000000000001</v>
      </c>
      <c r="K44" s="33">
        <f t="shared" si="8"/>
        <v>41.885760000000005</v>
      </c>
      <c r="L44" s="5">
        <v>8480</v>
      </c>
      <c r="M44" s="5">
        <v>8291</v>
      </c>
      <c r="N44" s="5">
        <f t="shared" si="9"/>
        <v>189</v>
      </c>
      <c r="O44" s="8">
        <f t="shared" si="10"/>
        <v>6.388199999999999</v>
      </c>
      <c r="P44" s="8">
        <f t="shared" si="0"/>
        <v>195.3882</v>
      </c>
      <c r="Q44" s="7">
        <f t="shared" si="13"/>
        <v>631.103886</v>
      </c>
      <c r="R44" s="8">
        <f t="shared" si="11"/>
        <v>9.76941</v>
      </c>
      <c r="S44" s="7">
        <f t="shared" si="2"/>
        <v>31.5551943</v>
      </c>
      <c r="T44" s="7">
        <f t="shared" si="12"/>
        <v>1447.2648403</v>
      </c>
    </row>
    <row r="45" spans="1:20" s="4" customFormat="1" ht="13.5" customHeight="1">
      <c r="A45" s="1">
        <v>42</v>
      </c>
      <c r="B45" s="7">
        <v>57.5</v>
      </c>
      <c r="C45" s="7">
        <f t="shared" si="3"/>
        <v>115</v>
      </c>
      <c r="D45" s="7">
        <f t="shared" si="4"/>
        <v>805</v>
      </c>
      <c r="E45" s="7"/>
      <c r="F45" s="2">
        <v>458</v>
      </c>
      <c r="G45" s="2">
        <v>454</v>
      </c>
      <c r="H45" s="5">
        <f t="shared" si="5"/>
        <v>4</v>
      </c>
      <c r="I45" s="33">
        <f t="shared" si="6"/>
        <v>206.08</v>
      </c>
      <c r="J45" s="33">
        <f t="shared" si="7"/>
        <v>1.7249999999999999</v>
      </c>
      <c r="K45" s="33">
        <f t="shared" si="8"/>
        <v>88.872</v>
      </c>
      <c r="L45" s="5">
        <v>4733</v>
      </c>
      <c r="M45" s="5">
        <v>4606</v>
      </c>
      <c r="N45" s="5">
        <f t="shared" si="9"/>
        <v>127</v>
      </c>
      <c r="O45" s="8">
        <f t="shared" si="10"/>
        <v>4.292599999999999</v>
      </c>
      <c r="P45" s="8">
        <f t="shared" si="0"/>
        <v>131.2926</v>
      </c>
      <c r="Q45" s="7">
        <f t="shared" si="13"/>
        <v>424.07509799999997</v>
      </c>
      <c r="R45" s="8">
        <f t="shared" si="11"/>
        <v>6.56463</v>
      </c>
      <c r="S45" s="7">
        <f t="shared" si="2"/>
        <v>21.2037549</v>
      </c>
      <c r="T45" s="7">
        <f t="shared" si="12"/>
        <v>1660.2308529</v>
      </c>
    </row>
    <row r="46" spans="1:20" s="4" customFormat="1" ht="13.5" customHeight="1">
      <c r="A46" s="1">
        <v>43</v>
      </c>
      <c r="B46" s="7">
        <v>41.5</v>
      </c>
      <c r="C46" s="7">
        <f t="shared" si="3"/>
        <v>83</v>
      </c>
      <c r="D46" s="7">
        <f t="shared" si="4"/>
        <v>581</v>
      </c>
      <c r="E46" s="7"/>
      <c r="F46" s="2">
        <v>765</v>
      </c>
      <c r="G46" s="2">
        <v>755</v>
      </c>
      <c r="H46" s="5">
        <f t="shared" si="5"/>
        <v>10</v>
      </c>
      <c r="I46" s="33">
        <f t="shared" si="6"/>
        <v>515.2</v>
      </c>
      <c r="J46" s="33">
        <f t="shared" si="7"/>
        <v>1.2449999999999999</v>
      </c>
      <c r="K46" s="33">
        <f t="shared" si="8"/>
        <v>64.1424</v>
      </c>
      <c r="L46" s="5">
        <v>7048</v>
      </c>
      <c r="M46" s="5">
        <v>6879</v>
      </c>
      <c r="N46" s="5">
        <f t="shared" si="9"/>
        <v>169</v>
      </c>
      <c r="O46" s="8">
        <f t="shared" si="10"/>
        <v>5.712199999999999</v>
      </c>
      <c r="P46" s="8">
        <f t="shared" si="0"/>
        <v>174.7122</v>
      </c>
      <c r="Q46" s="7">
        <f t="shared" si="13"/>
        <v>564.3204059999999</v>
      </c>
      <c r="R46" s="8">
        <f t="shared" si="11"/>
        <v>8.73561</v>
      </c>
      <c r="S46" s="7">
        <f t="shared" si="2"/>
        <v>28.216020299999997</v>
      </c>
      <c r="T46" s="7">
        <f t="shared" si="12"/>
        <v>1835.8788263</v>
      </c>
    </row>
    <row r="47" spans="1:20" s="4" customFormat="1" ht="13.5" customHeight="1">
      <c r="A47" s="1">
        <v>44</v>
      </c>
      <c r="B47" s="7">
        <v>27.3</v>
      </c>
      <c r="C47" s="7">
        <f t="shared" si="3"/>
        <v>54.6</v>
      </c>
      <c r="D47" s="7">
        <f t="shared" si="4"/>
        <v>382.2</v>
      </c>
      <c r="E47" s="7"/>
      <c r="F47" s="38">
        <v>1042</v>
      </c>
      <c r="G47" s="38">
        <v>1032</v>
      </c>
      <c r="H47" s="5">
        <f t="shared" si="5"/>
        <v>10</v>
      </c>
      <c r="I47" s="33">
        <f t="shared" si="6"/>
        <v>515.2</v>
      </c>
      <c r="J47" s="33">
        <f t="shared" si="7"/>
        <v>0.819</v>
      </c>
      <c r="K47" s="33">
        <f t="shared" si="8"/>
        <v>42.19488</v>
      </c>
      <c r="L47" s="5">
        <v>7765</v>
      </c>
      <c r="M47" s="5">
        <v>7423</v>
      </c>
      <c r="N47" s="5">
        <f t="shared" si="9"/>
        <v>342</v>
      </c>
      <c r="O47" s="8">
        <f t="shared" si="10"/>
        <v>11.5596</v>
      </c>
      <c r="P47" s="8">
        <f t="shared" si="0"/>
        <v>353.55960000000005</v>
      </c>
      <c r="Q47" s="7">
        <f t="shared" si="13"/>
        <v>1141.9975080000002</v>
      </c>
      <c r="R47" s="8">
        <f t="shared" si="11"/>
        <v>17.67798</v>
      </c>
      <c r="S47" s="7">
        <f t="shared" si="2"/>
        <v>57.0998754</v>
      </c>
      <c r="T47" s="7">
        <f t="shared" si="12"/>
        <v>2193.2922634000006</v>
      </c>
    </row>
    <row r="48" spans="1:20" s="4" customFormat="1" ht="13.5" customHeight="1">
      <c r="A48" s="1">
        <v>45</v>
      </c>
      <c r="B48" s="7">
        <v>57.9</v>
      </c>
      <c r="C48" s="7">
        <f t="shared" si="3"/>
        <v>115.8</v>
      </c>
      <c r="D48" s="7">
        <f t="shared" si="4"/>
        <v>810.6</v>
      </c>
      <c r="E48" s="7"/>
      <c r="F48" s="2">
        <v>1280</v>
      </c>
      <c r="G48" s="2">
        <v>1268</v>
      </c>
      <c r="H48" s="5">
        <f t="shared" si="5"/>
        <v>12</v>
      </c>
      <c r="I48" s="33">
        <f t="shared" si="6"/>
        <v>618.24</v>
      </c>
      <c r="J48" s="33">
        <f t="shared" si="7"/>
        <v>1.7369999999999999</v>
      </c>
      <c r="K48" s="33">
        <f t="shared" si="8"/>
        <v>89.49024</v>
      </c>
      <c r="L48" s="5">
        <v>12342</v>
      </c>
      <c r="M48" s="5">
        <v>12033</v>
      </c>
      <c r="N48" s="5">
        <f t="shared" si="9"/>
        <v>309</v>
      </c>
      <c r="O48" s="8">
        <f t="shared" si="10"/>
        <v>10.444199999999999</v>
      </c>
      <c r="P48" s="8">
        <f t="shared" si="0"/>
        <v>319.4442</v>
      </c>
      <c r="Q48" s="7">
        <f t="shared" si="13"/>
        <v>1031.804766</v>
      </c>
      <c r="R48" s="8">
        <f t="shared" si="11"/>
        <v>15.972210000000002</v>
      </c>
      <c r="S48" s="7">
        <f t="shared" si="2"/>
        <v>51.59023830000001</v>
      </c>
      <c r="T48" s="7">
        <f t="shared" si="12"/>
        <v>2717.5252443</v>
      </c>
    </row>
    <row r="49" spans="1:20" s="31" customFormat="1" ht="13.5" customHeight="1">
      <c r="A49" s="19">
        <v>46</v>
      </c>
      <c r="B49" s="20">
        <v>57.2</v>
      </c>
      <c r="C49" s="20">
        <f t="shared" si="3"/>
        <v>114.4</v>
      </c>
      <c r="D49" s="20">
        <f t="shared" si="4"/>
        <v>800.8000000000001</v>
      </c>
      <c r="E49" s="7"/>
      <c r="F49" s="2">
        <v>46</v>
      </c>
      <c r="G49" s="2">
        <v>34</v>
      </c>
      <c r="H49" s="5">
        <f t="shared" si="5"/>
        <v>12</v>
      </c>
      <c r="I49" s="33">
        <f t="shared" si="6"/>
        <v>618.24</v>
      </c>
      <c r="J49" s="33">
        <f t="shared" si="7"/>
        <v>1.716</v>
      </c>
      <c r="K49" s="33">
        <f t="shared" si="8"/>
        <v>88.40832</v>
      </c>
      <c r="L49" s="5">
        <v>10211</v>
      </c>
      <c r="M49" s="5">
        <v>9990</v>
      </c>
      <c r="N49" s="29">
        <f t="shared" si="9"/>
        <v>221</v>
      </c>
      <c r="O49" s="30">
        <f t="shared" si="10"/>
        <v>7.469799999999999</v>
      </c>
      <c r="P49" s="30">
        <f t="shared" si="0"/>
        <v>228.46980000000002</v>
      </c>
      <c r="Q49" s="7">
        <f t="shared" si="13"/>
        <v>737.9574540000001</v>
      </c>
      <c r="R49" s="8">
        <f t="shared" si="11"/>
        <v>11.423490000000001</v>
      </c>
      <c r="S49" s="7">
        <f t="shared" si="2"/>
        <v>36.8978727</v>
      </c>
      <c r="T49" s="7">
        <f t="shared" si="12"/>
        <v>2396.7036467000003</v>
      </c>
    </row>
    <row r="50" spans="1:20" s="4" customFormat="1" ht="13.5" customHeight="1">
      <c r="A50" s="1">
        <v>47</v>
      </c>
      <c r="B50" s="7">
        <v>27.5</v>
      </c>
      <c r="C50" s="7">
        <f t="shared" si="3"/>
        <v>55</v>
      </c>
      <c r="D50" s="7">
        <f t="shared" si="4"/>
        <v>385</v>
      </c>
      <c r="E50" s="7"/>
      <c r="F50" s="2">
        <v>205</v>
      </c>
      <c r="G50" s="2">
        <v>199</v>
      </c>
      <c r="H50" s="5">
        <f t="shared" si="5"/>
        <v>6</v>
      </c>
      <c r="I50" s="33">
        <f t="shared" si="6"/>
        <v>309.12</v>
      </c>
      <c r="J50" s="33">
        <f t="shared" si="7"/>
        <v>0.825</v>
      </c>
      <c r="K50" s="33">
        <f t="shared" si="8"/>
        <v>42.504</v>
      </c>
      <c r="L50" s="5">
        <v>1570</v>
      </c>
      <c r="M50" s="5">
        <v>1441</v>
      </c>
      <c r="N50" s="5">
        <f t="shared" si="9"/>
        <v>129</v>
      </c>
      <c r="O50" s="8">
        <f t="shared" si="10"/>
        <v>4.3602</v>
      </c>
      <c r="P50" s="8">
        <f t="shared" si="0"/>
        <v>133.36020000000002</v>
      </c>
      <c r="Q50" s="7">
        <f t="shared" si="13"/>
        <v>430.75344600000005</v>
      </c>
      <c r="R50" s="8">
        <f t="shared" si="11"/>
        <v>6.6680100000000015</v>
      </c>
      <c r="S50" s="7">
        <f t="shared" si="2"/>
        <v>21.537672300000004</v>
      </c>
      <c r="T50" s="7">
        <f t="shared" si="12"/>
        <v>1243.9151183</v>
      </c>
    </row>
    <row r="51" spans="1:20" s="4" customFormat="1" ht="13.5" customHeight="1">
      <c r="A51" s="1">
        <v>48</v>
      </c>
      <c r="B51" s="7">
        <v>42.5</v>
      </c>
      <c r="C51" s="7">
        <f t="shared" si="3"/>
        <v>85</v>
      </c>
      <c r="D51" s="7">
        <f t="shared" si="4"/>
        <v>595</v>
      </c>
      <c r="E51" s="7"/>
      <c r="F51" s="2">
        <v>1005</v>
      </c>
      <c r="G51" s="2">
        <v>991</v>
      </c>
      <c r="H51" s="5">
        <f t="shared" si="5"/>
        <v>14</v>
      </c>
      <c r="I51" s="33">
        <f t="shared" si="6"/>
        <v>721.2800000000001</v>
      </c>
      <c r="J51" s="33">
        <f t="shared" si="7"/>
        <v>1.275</v>
      </c>
      <c r="K51" s="33">
        <f t="shared" si="8"/>
        <v>65.688</v>
      </c>
      <c r="L51" s="5">
        <v>9253</v>
      </c>
      <c r="M51" s="5">
        <v>9093</v>
      </c>
      <c r="N51" s="5">
        <f t="shared" si="9"/>
        <v>160</v>
      </c>
      <c r="O51" s="8">
        <f t="shared" si="10"/>
        <v>5.4079999999999995</v>
      </c>
      <c r="P51" s="8">
        <f t="shared" si="0"/>
        <v>165.40800000000002</v>
      </c>
      <c r="Q51" s="7">
        <f t="shared" si="13"/>
        <v>534.2678400000001</v>
      </c>
      <c r="R51" s="8">
        <f t="shared" si="11"/>
        <v>8.2704</v>
      </c>
      <c r="S51" s="7">
        <f t="shared" si="2"/>
        <v>26.713392000000002</v>
      </c>
      <c r="T51" s="7">
        <f t="shared" si="12"/>
        <v>2027.9492320000004</v>
      </c>
    </row>
    <row r="52" spans="1:20" s="4" customFormat="1" ht="13.5" customHeight="1">
      <c r="A52" s="1">
        <v>49</v>
      </c>
      <c r="B52" s="7">
        <v>57.2</v>
      </c>
      <c r="C52" s="7">
        <f t="shared" si="3"/>
        <v>114.4</v>
      </c>
      <c r="D52" s="7">
        <f t="shared" si="4"/>
        <v>800.8000000000001</v>
      </c>
      <c r="E52" s="7"/>
      <c r="F52" s="2">
        <v>1646</v>
      </c>
      <c r="G52" s="2">
        <v>1630</v>
      </c>
      <c r="H52" s="5">
        <f t="shared" si="5"/>
        <v>16</v>
      </c>
      <c r="I52" s="33">
        <f t="shared" si="6"/>
        <v>824.32</v>
      </c>
      <c r="J52" s="33">
        <f t="shared" si="7"/>
        <v>1.716</v>
      </c>
      <c r="K52" s="33">
        <f t="shared" si="8"/>
        <v>88.40832</v>
      </c>
      <c r="L52" s="5">
        <v>9185</v>
      </c>
      <c r="M52" s="5">
        <v>8994</v>
      </c>
      <c r="N52" s="5">
        <f t="shared" si="9"/>
        <v>191</v>
      </c>
      <c r="O52" s="8">
        <f t="shared" si="10"/>
        <v>6.455799999999999</v>
      </c>
      <c r="P52" s="8">
        <f t="shared" si="0"/>
        <v>197.4558</v>
      </c>
      <c r="Q52" s="7">
        <f t="shared" si="13"/>
        <v>637.782234</v>
      </c>
      <c r="R52" s="8">
        <f t="shared" si="11"/>
        <v>9.872790000000002</v>
      </c>
      <c r="S52" s="7">
        <f t="shared" si="2"/>
        <v>31.889111700000004</v>
      </c>
      <c r="T52" s="7">
        <f t="shared" si="12"/>
        <v>2497.5996657</v>
      </c>
    </row>
    <row r="53" spans="1:20" s="4" customFormat="1" ht="13.5" customHeight="1">
      <c r="A53" s="1">
        <v>50</v>
      </c>
      <c r="B53" s="7">
        <v>27.3</v>
      </c>
      <c r="C53" s="7">
        <f t="shared" si="3"/>
        <v>54.6</v>
      </c>
      <c r="D53" s="7">
        <f t="shared" si="4"/>
        <v>382.2</v>
      </c>
      <c r="E53" s="7"/>
      <c r="F53" s="39">
        <v>710</v>
      </c>
      <c r="G53" s="39">
        <v>707</v>
      </c>
      <c r="H53" s="5">
        <f t="shared" si="5"/>
        <v>3</v>
      </c>
      <c r="I53" s="33">
        <f t="shared" si="6"/>
        <v>154.56</v>
      </c>
      <c r="J53" s="33">
        <f t="shared" si="7"/>
        <v>0.819</v>
      </c>
      <c r="K53" s="33">
        <f t="shared" si="8"/>
        <v>42.19488</v>
      </c>
      <c r="L53" s="5">
        <v>5229</v>
      </c>
      <c r="M53" s="5">
        <v>5086</v>
      </c>
      <c r="N53" s="5">
        <f t="shared" si="9"/>
        <v>143</v>
      </c>
      <c r="O53" s="8">
        <f t="shared" si="10"/>
        <v>4.833399999999999</v>
      </c>
      <c r="P53" s="8">
        <f t="shared" si="0"/>
        <v>147.8334</v>
      </c>
      <c r="Q53" s="7">
        <f t="shared" si="13"/>
        <v>477.501882</v>
      </c>
      <c r="R53" s="8">
        <f t="shared" si="11"/>
        <v>7.391670000000001</v>
      </c>
      <c r="S53" s="7">
        <f t="shared" si="2"/>
        <v>23.875094100000005</v>
      </c>
      <c r="T53" s="7">
        <f t="shared" si="12"/>
        <v>1134.9318561000002</v>
      </c>
    </row>
    <row r="54" spans="1:20" s="4" customFormat="1" ht="13.5" customHeight="1">
      <c r="A54" s="1">
        <v>51</v>
      </c>
      <c r="B54" s="7">
        <v>41.4</v>
      </c>
      <c r="C54" s="7">
        <f t="shared" si="3"/>
        <v>82.8</v>
      </c>
      <c r="D54" s="7">
        <f t="shared" si="4"/>
        <v>579.6</v>
      </c>
      <c r="E54" s="7"/>
      <c r="F54" s="2">
        <v>168</v>
      </c>
      <c r="G54" s="2">
        <v>157</v>
      </c>
      <c r="H54" s="5">
        <f t="shared" si="5"/>
        <v>11</v>
      </c>
      <c r="I54" s="33">
        <f t="shared" si="6"/>
        <v>566.72</v>
      </c>
      <c r="J54" s="33">
        <f t="shared" si="7"/>
        <v>1.242</v>
      </c>
      <c r="K54" s="33">
        <f t="shared" si="8"/>
        <v>63.987840000000006</v>
      </c>
      <c r="L54" s="5">
        <v>15252</v>
      </c>
      <c r="M54" s="5">
        <v>14685</v>
      </c>
      <c r="N54" s="5">
        <f t="shared" si="9"/>
        <v>567</v>
      </c>
      <c r="O54" s="8">
        <f t="shared" si="10"/>
        <v>19.164599999999997</v>
      </c>
      <c r="P54" s="8">
        <f t="shared" si="0"/>
        <v>586.1646000000001</v>
      </c>
      <c r="Q54" s="7">
        <f t="shared" si="13"/>
        <v>1893.3116580000003</v>
      </c>
      <c r="R54" s="8">
        <f t="shared" si="11"/>
        <v>29.308230000000005</v>
      </c>
      <c r="S54" s="7">
        <f t="shared" si="2"/>
        <v>94.66558290000002</v>
      </c>
      <c r="T54" s="7">
        <f t="shared" si="12"/>
        <v>3281.0850809000003</v>
      </c>
    </row>
    <row r="55" spans="1:20" s="4" customFormat="1" ht="13.5" customHeight="1">
      <c r="A55" s="1">
        <v>52</v>
      </c>
      <c r="B55" s="7">
        <v>57.6</v>
      </c>
      <c r="C55" s="7">
        <f t="shared" si="3"/>
        <v>115.2</v>
      </c>
      <c r="D55" s="7">
        <f t="shared" si="4"/>
        <v>806.4</v>
      </c>
      <c r="E55" s="7"/>
      <c r="F55" s="2">
        <v>2694</v>
      </c>
      <c r="G55" s="2">
        <v>2662</v>
      </c>
      <c r="H55" s="5">
        <f t="shared" si="5"/>
        <v>32</v>
      </c>
      <c r="I55" s="33">
        <f t="shared" si="6"/>
        <v>1648.64</v>
      </c>
      <c r="J55" s="33">
        <f t="shared" si="7"/>
        <v>1.728</v>
      </c>
      <c r="K55" s="33">
        <f t="shared" si="8"/>
        <v>89.02656</v>
      </c>
      <c r="L55" s="5">
        <v>15498</v>
      </c>
      <c r="M55" s="5">
        <v>15176</v>
      </c>
      <c r="N55" s="5">
        <f t="shared" si="9"/>
        <v>322</v>
      </c>
      <c r="O55" s="8">
        <f t="shared" si="10"/>
        <v>10.8836</v>
      </c>
      <c r="P55" s="8">
        <f t="shared" si="0"/>
        <v>332.8836</v>
      </c>
      <c r="Q55" s="7">
        <f t="shared" si="13"/>
        <v>1075.214028</v>
      </c>
      <c r="R55" s="8">
        <f t="shared" si="11"/>
        <v>16.644180000000002</v>
      </c>
      <c r="S55" s="7">
        <f t="shared" si="2"/>
        <v>53.76070140000001</v>
      </c>
      <c r="T55" s="7">
        <f t="shared" si="12"/>
        <v>3788.2412894000004</v>
      </c>
    </row>
    <row r="56" spans="1:20" s="4" customFormat="1" ht="13.5" customHeight="1">
      <c r="A56" s="1">
        <v>53</v>
      </c>
      <c r="B56" s="7">
        <v>28.1</v>
      </c>
      <c r="C56" s="7">
        <f t="shared" si="3"/>
        <v>56.2</v>
      </c>
      <c r="D56" s="7">
        <f t="shared" si="4"/>
        <v>393.40000000000003</v>
      </c>
      <c r="E56" s="7"/>
      <c r="F56" s="2">
        <v>1269</v>
      </c>
      <c r="G56" s="2">
        <v>1264</v>
      </c>
      <c r="H56" s="5">
        <f t="shared" si="5"/>
        <v>5</v>
      </c>
      <c r="I56" s="33">
        <f t="shared" si="6"/>
        <v>257.6</v>
      </c>
      <c r="J56" s="33">
        <f t="shared" si="7"/>
        <v>0.843</v>
      </c>
      <c r="K56" s="33">
        <f t="shared" si="8"/>
        <v>43.43136</v>
      </c>
      <c r="L56" s="5">
        <v>5509</v>
      </c>
      <c r="M56" s="5">
        <v>5495</v>
      </c>
      <c r="N56" s="5">
        <f t="shared" si="9"/>
        <v>14</v>
      </c>
      <c r="O56" s="8">
        <f t="shared" si="10"/>
        <v>0.47319999999999995</v>
      </c>
      <c r="P56" s="8">
        <f t="shared" si="0"/>
        <v>14.4732</v>
      </c>
      <c r="Q56" s="7">
        <f t="shared" si="13"/>
        <v>46.748436</v>
      </c>
      <c r="R56" s="8">
        <f t="shared" si="11"/>
        <v>0.7236600000000001</v>
      </c>
      <c r="S56" s="7">
        <f t="shared" si="2"/>
        <v>2.3374218000000004</v>
      </c>
      <c r="T56" s="7">
        <f t="shared" si="12"/>
        <v>799.7172178000001</v>
      </c>
    </row>
    <row r="57" spans="1:20" s="4" customFormat="1" ht="13.5" customHeight="1">
      <c r="A57" s="1">
        <v>54</v>
      </c>
      <c r="B57" s="7">
        <v>41.8</v>
      </c>
      <c r="C57" s="7">
        <f t="shared" si="3"/>
        <v>83.6</v>
      </c>
      <c r="D57" s="7">
        <f t="shared" si="4"/>
        <v>585.1999999999999</v>
      </c>
      <c r="E57" s="7"/>
      <c r="F57" s="2">
        <v>786</v>
      </c>
      <c r="G57" s="2">
        <v>774</v>
      </c>
      <c r="H57" s="5">
        <f t="shared" si="5"/>
        <v>12</v>
      </c>
      <c r="I57" s="33">
        <f t="shared" si="6"/>
        <v>618.24</v>
      </c>
      <c r="J57" s="33">
        <f t="shared" si="7"/>
        <v>1.2539999999999998</v>
      </c>
      <c r="K57" s="33">
        <f t="shared" si="8"/>
        <v>64.60607999999999</v>
      </c>
      <c r="L57" s="5">
        <v>5384</v>
      </c>
      <c r="M57" s="5">
        <v>5287</v>
      </c>
      <c r="N57" s="5">
        <f t="shared" si="9"/>
        <v>97</v>
      </c>
      <c r="O57" s="8">
        <f t="shared" si="10"/>
        <v>3.2785999999999995</v>
      </c>
      <c r="P57" s="8">
        <f t="shared" si="0"/>
        <v>100.27860000000001</v>
      </c>
      <c r="Q57" s="7">
        <f t="shared" si="13"/>
        <v>323.89987800000006</v>
      </c>
      <c r="R57" s="8">
        <f t="shared" si="11"/>
        <v>5.013930000000001</v>
      </c>
      <c r="S57" s="7">
        <f t="shared" si="2"/>
        <v>16.194993900000004</v>
      </c>
      <c r="T57" s="7">
        <f t="shared" si="12"/>
        <v>1691.7409519000003</v>
      </c>
    </row>
    <row r="58" spans="1:20" s="4" customFormat="1" ht="13.5" customHeight="1">
      <c r="A58" s="1">
        <v>55</v>
      </c>
      <c r="B58" s="7">
        <v>57.7</v>
      </c>
      <c r="C58" s="7">
        <f t="shared" si="3"/>
        <v>115.4</v>
      </c>
      <c r="D58" s="7">
        <f t="shared" si="4"/>
        <v>807.8000000000001</v>
      </c>
      <c r="E58" s="7"/>
      <c r="F58" s="38">
        <v>1310</v>
      </c>
      <c r="G58" s="38">
        <v>1300</v>
      </c>
      <c r="H58" s="5">
        <f t="shared" si="5"/>
        <v>10</v>
      </c>
      <c r="I58" s="33">
        <f t="shared" si="6"/>
        <v>515.2</v>
      </c>
      <c r="J58" s="33">
        <f t="shared" si="7"/>
        <v>1.731</v>
      </c>
      <c r="K58" s="33">
        <f t="shared" si="8"/>
        <v>89.18112</v>
      </c>
      <c r="L58" s="5">
        <v>12156</v>
      </c>
      <c r="M58" s="5">
        <v>11777</v>
      </c>
      <c r="N58" s="5">
        <f t="shared" si="9"/>
        <v>379</v>
      </c>
      <c r="O58" s="8">
        <f t="shared" si="10"/>
        <v>12.810199999999998</v>
      </c>
      <c r="P58" s="8">
        <f t="shared" si="0"/>
        <v>391.8102</v>
      </c>
      <c r="Q58" s="7">
        <f t="shared" si="13"/>
        <v>1265.546946</v>
      </c>
      <c r="R58" s="8">
        <f t="shared" si="11"/>
        <v>19.590510000000002</v>
      </c>
      <c r="S58" s="7">
        <f t="shared" si="2"/>
        <v>63.2773473</v>
      </c>
      <c r="T58" s="7">
        <f t="shared" si="12"/>
        <v>2856.4054133000004</v>
      </c>
    </row>
    <row r="59" spans="1:20" s="4" customFormat="1" ht="13.5" customHeight="1">
      <c r="A59" s="9">
        <v>56</v>
      </c>
      <c r="B59" s="7">
        <v>27.2</v>
      </c>
      <c r="C59" s="7">
        <f t="shared" si="3"/>
        <v>54.4</v>
      </c>
      <c r="D59" s="7">
        <f t="shared" si="4"/>
        <v>380.8</v>
      </c>
      <c r="E59" s="7"/>
      <c r="F59" s="40">
        <v>604</v>
      </c>
      <c r="G59" s="40">
        <v>597</v>
      </c>
      <c r="H59" s="5">
        <f t="shared" si="5"/>
        <v>7</v>
      </c>
      <c r="I59" s="33">
        <f t="shared" si="6"/>
        <v>360.64000000000004</v>
      </c>
      <c r="J59" s="33">
        <f t="shared" si="7"/>
        <v>0.816</v>
      </c>
      <c r="K59" s="33">
        <f t="shared" si="8"/>
        <v>42.04032</v>
      </c>
      <c r="L59" s="5">
        <v>6200</v>
      </c>
      <c r="M59" s="5">
        <v>6045</v>
      </c>
      <c r="N59" s="5">
        <f t="shared" si="9"/>
        <v>155</v>
      </c>
      <c r="O59" s="8">
        <f t="shared" si="10"/>
        <v>5.239</v>
      </c>
      <c r="P59" s="8">
        <f t="shared" si="0"/>
        <v>160.239</v>
      </c>
      <c r="Q59" s="7">
        <f t="shared" si="13"/>
        <v>517.57197</v>
      </c>
      <c r="R59" s="8">
        <f t="shared" si="11"/>
        <v>8.01195</v>
      </c>
      <c r="S59" s="7">
        <f t="shared" si="2"/>
        <v>25.878598500000003</v>
      </c>
      <c r="T59" s="7">
        <f t="shared" si="12"/>
        <v>1381.3308885</v>
      </c>
    </row>
    <row r="60" spans="1:20" s="4" customFormat="1" ht="13.5" customHeight="1">
      <c r="A60" s="9">
        <v>57</v>
      </c>
      <c r="B60" s="7">
        <v>41.8</v>
      </c>
      <c r="C60" s="7">
        <f t="shared" si="3"/>
        <v>83.6</v>
      </c>
      <c r="D60" s="7">
        <f t="shared" si="4"/>
        <v>585.1999999999999</v>
      </c>
      <c r="E60" s="7"/>
      <c r="F60" s="2">
        <v>2822</v>
      </c>
      <c r="G60" s="2">
        <v>2815</v>
      </c>
      <c r="H60" s="5">
        <f t="shared" si="5"/>
        <v>7</v>
      </c>
      <c r="I60" s="33">
        <f t="shared" si="6"/>
        <v>360.64000000000004</v>
      </c>
      <c r="J60" s="33">
        <f t="shared" si="7"/>
        <v>1.2539999999999998</v>
      </c>
      <c r="K60" s="33">
        <f t="shared" si="8"/>
        <v>64.60607999999999</v>
      </c>
      <c r="L60" s="5">
        <v>4399</v>
      </c>
      <c r="M60" s="5">
        <v>4292</v>
      </c>
      <c r="N60" s="5">
        <f t="shared" si="9"/>
        <v>107</v>
      </c>
      <c r="O60" s="8">
        <f t="shared" si="10"/>
        <v>3.6165999999999996</v>
      </c>
      <c r="P60" s="8">
        <f t="shared" si="0"/>
        <v>110.6166</v>
      </c>
      <c r="Q60" s="7">
        <f t="shared" si="13"/>
        <v>357.291618</v>
      </c>
      <c r="R60" s="8">
        <f t="shared" si="11"/>
        <v>5.530830000000001</v>
      </c>
      <c r="S60" s="7">
        <f t="shared" si="2"/>
        <v>17.864580900000004</v>
      </c>
      <c r="T60" s="7">
        <f t="shared" si="12"/>
        <v>1469.2022789</v>
      </c>
    </row>
    <row r="61" spans="1:20" s="4" customFormat="1" ht="13.5" customHeight="1">
      <c r="A61" s="9">
        <v>58</v>
      </c>
      <c r="B61" s="7">
        <v>57.7</v>
      </c>
      <c r="C61" s="7">
        <f t="shared" si="3"/>
        <v>115.4</v>
      </c>
      <c r="D61" s="7">
        <f t="shared" si="4"/>
        <v>807.8000000000001</v>
      </c>
      <c r="E61" s="7"/>
      <c r="F61" s="38">
        <v>815</v>
      </c>
      <c r="G61" s="38">
        <v>805</v>
      </c>
      <c r="H61" s="5">
        <f t="shared" si="5"/>
        <v>10</v>
      </c>
      <c r="I61" s="33">
        <f t="shared" si="6"/>
        <v>515.2</v>
      </c>
      <c r="J61" s="33">
        <f t="shared" si="7"/>
        <v>1.731</v>
      </c>
      <c r="K61" s="33">
        <f t="shared" si="8"/>
        <v>89.18112</v>
      </c>
      <c r="L61" s="5">
        <v>12194</v>
      </c>
      <c r="M61" s="5">
        <v>11909</v>
      </c>
      <c r="N61" s="5">
        <f t="shared" si="9"/>
        <v>285</v>
      </c>
      <c r="O61" s="8">
        <f t="shared" si="10"/>
        <v>9.633</v>
      </c>
      <c r="P61" s="8">
        <f t="shared" si="0"/>
        <v>294.63300000000004</v>
      </c>
      <c r="Q61" s="7">
        <f t="shared" si="13"/>
        <v>951.6645900000001</v>
      </c>
      <c r="R61" s="8">
        <f t="shared" si="11"/>
        <v>14.731650000000002</v>
      </c>
      <c r="S61" s="7">
        <f t="shared" si="2"/>
        <v>47.58322950000001</v>
      </c>
      <c r="T61" s="7">
        <f t="shared" si="12"/>
        <v>2526.8289395</v>
      </c>
    </row>
    <row r="62" spans="1:20" s="4" customFormat="1" ht="13.5" customHeight="1">
      <c r="A62" s="9">
        <v>59</v>
      </c>
      <c r="B62" s="7">
        <v>27.3</v>
      </c>
      <c r="C62" s="7">
        <f t="shared" si="3"/>
        <v>54.6</v>
      </c>
      <c r="D62" s="7">
        <f t="shared" si="4"/>
        <v>382.2</v>
      </c>
      <c r="E62" s="7"/>
      <c r="F62" s="2">
        <v>672</v>
      </c>
      <c r="G62" s="2">
        <v>668</v>
      </c>
      <c r="H62" s="5">
        <f t="shared" si="5"/>
        <v>4</v>
      </c>
      <c r="I62" s="33">
        <f t="shared" si="6"/>
        <v>206.08</v>
      </c>
      <c r="J62" s="33">
        <f t="shared" si="7"/>
        <v>0.819</v>
      </c>
      <c r="K62" s="33">
        <f t="shared" si="8"/>
        <v>42.19488</v>
      </c>
      <c r="L62" s="5">
        <v>3826</v>
      </c>
      <c r="M62" s="5">
        <v>3704</v>
      </c>
      <c r="N62" s="5">
        <f t="shared" si="9"/>
        <v>122</v>
      </c>
      <c r="O62" s="8">
        <f t="shared" si="10"/>
        <v>4.1236</v>
      </c>
      <c r="P62" s="8">
        <f t="shared" si="0"/>
        <v>126.12360000000001</v>
      </c>
      <c r="Q62" s="7">
        <f t="shared" si="13"/>
        <v>407.379228</v>
      </c>
      <c r="R62" s="8">
        <f t="shared" si="11"/>
        <v>6.306180000000001</v>
      </c>
      <c r="S62" s="7">
        <f t="shared" si="2"/>
        <v>20.368961400000003</v>
      </c>
      <c r="T62" s="7">
        <f t="shared" si="12"/>
        <v>1112.8230694</v>
      </c>
    </row>
    <row r="63" spans="1:20" s="4" customFormat="1" ht="13.5" customHeight="1">
      <c r="A63" s="9">
        <v>60</v>
      </c>
      <c r="B63" s="10">
        <v>41.8</v>
      </c>
      <c r="C63" s="7">
        <f t="shared" si="3"/>
        <v>83.6</v>
      </c>
      <c r="D63" s="7">
        <f t="shared" si="4"/>
        <v>585.1999999999999</v>
      </c>
      <c r="E63" s="7"/>
      <c r="F63" s="2">
        <v>877</v>
      </c>
      <c r="G63" s="2">
        <v>867</v>
      </c>
      <c r="H63" s="5">
        <f t="shared" si="5"/>
        <v>10</v>
      </c>
      <c r="I63" s="33">
        <f t="shared" si="6"/>
        <v>515.2</v>
      </c>
      <c r="J63" s="33">
        <f t="shared" si="7"/>
        <v>1.2539999999999998</v>
      </c>
      <c r="K63" s="33">
        <f t="shared" si="8"/>
        <v>64.60607999999999</v>
      </c>
      <c r="L63" s="11">
        <v>5088</v>
      </c>
      <c r="M63" s="11">
        <v>4992</v>
      </c>
      <c r="N63" s="5">
        <f t="shared" si="9"/>
        <v>96</v>
      </c>
      <c r="O63" s="8">
        <f t="shared" si="10"/>
        <v>3.2447999999999997</v>
      </c>
      <c r="P63" s="8">
        <f t="shared" si="0"/>
        <v>99.2448</v>
      </c>
      <c r="Q63" s="7">
        <f t="shared" si="13"/>
        <v>320.560704</v>
      </c>
      <c r="R63" s="8">
        <f t="shared" si="11"/>
        <v>4.96224</v>
      </c>
      <c r="S63" s="7">
        <f t="shared" si="2"/>
        <v>16.0280352</v>
      </c>
      <c r="T63" s="7">
        <f t="shared" si="12"/>
        <v>1585.1948192</v>
      </c>
    </row>
    <row r="64" spans="1:20" s="31" customFormat="1" ht="13.5" customHeight="1">
      <c r="A64" s="28">
        <v>61</v>
      </c>
      <c r="B64" s="20">
        <v>42.2</v>
      </c>
      <c r="C64" s="20">
        <f t="shared" si="3"/>
        <v>84.4</v>
      </c>
      <c r="D64" s="20">
        <f t="shared" si="4"/>
        <v>590.8000000000001</v>
      </c>
      <c r="E64" s="7"/>
      <c r="F64" s="32">
        <v>632</v>
      </c>
      <c r="G64" s="32">
        <v>632</v>
      </c>
      <c r="H64" s="5">
        <f t="shared" si="5"/>
        <v>0</v>
      </c>
      <c r="I64" s="33">
        <f t="shared" si="6"/>
        <v>0</v>
      </c>
      <c r="J64" s="33">
        <f t="shared" si="7"/>
        <v>1.266</v>
      </c>
      <c r="K64" s="33">
        <f t="shared" si="8"/>
        <v>65.22432</v>
      </c>
      <c r="L64" s="5">
        <v>6096</v>
      </c>
      <c r="M64" s="5">
        <v>6053</v>
      </c>
      <c r="N64" s="29">
        <f t="shared" si="9"/>
        <v>43</v>
      </c>
      <c r="O64" s="30">
        <f t="shared" si="10"/>
        <v>1.4533999999999998</v>
      </c>
      <c r="P64" s="30">
        <f t="shared" si="0"/>
        <v>44.4534</v>
      </c>
      <c r="Q64" s="7">
        <f t="shared" si="13"/>
        <v>143.584482</v>
      </c>
      <c r="R64" s="8">
        <f t="shared" si="11"/>
        <v>2.2226700000000004</v>
      </c>
      <c r="S64" s="7">
        <f t="shared" si="2"/>
        <v>7.179224100000001</v>
      </c>
      <c r="T64" s="7">
        <f t="shared" si="12"/>
        <v>891.1880261000001</v>
      </c>
    </row>
    <row r="65" spans="1:20" s="4" customFormat="1" ht="13.5" customHeight="1">
      <c r="A65" s="9">
        <v>62</v>
      </c>
      <c r="B65" s="7">
        <v>27.6</v>
      </c>
      <c r="C65" s="7">
        <f t="shared" si="3"/>
        <v>55.2</v>
      </c>
      <c r="D65" s="7">
        <f t="shared" si="4"/>
        <v>386.40000000000003</v>
      </c>
      <c r="E65" s="7"/>
      <c r="F65" s="2">
        <v>613</v>
      </c>
      <c r="G65" s="2">
        <v>604</v>
      </c>
      <c r="H65" s="5">
        <f t="shared" si="5"/>
        <v>9</v>
      </c>
      <c r="I65" s="33">
        <f t="shared" si="6"/>
        <v>463.68</v>
      </c>
      <c r="J65" s="33">
        <f t="shared" si="7"/>
        <v>0.828</v>
      </c>
      <c r="K65" s="33">
        <f t="shared" si="8"/>
        <v>42.65856</v>
      </c>
      <c r="L65" s="5">
        <v>3250</v>
      </c>
      <c r="M65" s="5">
        <v>3188</v>
      </c>
      <c r="N65" s="5">
        <f t="shared" si="9"/>
        <v>62</v>
      </c>
      <c r="O65" s="8">
        <f t="shared" si="10"/>
        <v>2.0955999999999997</v>
      </c>
      <c r="P65" s="8">
        <f t="shared" si="0"/>
        <v>64.0956</v>
      </c>
      <c r="Q65" s="7">
        <f t="shared" si="13"/>
        <v>207.02878800000002</v>
      </c>
      <c r="R65" s="8">
        <f t="shared" si="11"/>
        <v>3.2047800000000004</v>
      </c>
      <c r="S65" s="7">
        <f t="shared" si="2"/>
        <v>10.351439400000002</v>
      </c>
      <c r="T65" s="7">
        <f t="shared" si="12"/>
        <v>1165.3187873999998</v>
      </c>
    </row>
    <row r="66" spans="1:20" s="4" customFormat="1" ht="13.5" customHeight="1">
      <c r="A66" s="9">
        <v>63</v>
      </c>
      <c r="B66" s="7">
        <v>57.1</v>
      </c>
      <c r="C66" s="7">
        <f t="shared" si="3"/>
        <v>114.2</v>
      </c>
      <c r="D66" s="7">
        <f t="shared" si="4"/>
        <v>799.4</v>
      </c>
      <c r="E66" s="7"/>
      <c r="F66" s="2">
        <v>1786</v>
      </c>
      <c r="G66" s="2">
        <v>1776</v>
      </c>
      <c r="H66" s="5">
        <f t="shared" si="5"/>
        <v>10</v>
      </c>
      <c r="I66" s="33">
        <f t="shared" si="6"/>
        <v>515.2</v>
      </c>
      <c r="J66" s="33">
        <f t="shared" si="7"/>
        <v>1.713</v>
      </c>
      <c r="K66" s="33">
        <f t="shared" si="8"/>
        <v>88.25376000000001</v>
      </c>
      <c r="L66" s="5">
        <v>10723</v>
      </c>
      <c r="M66" s="5">
        <v>10403</v>
      </c>
      <c r="N66" s="5">
        <f t="shared" si="9"/>
        <v>320</v>
      </c>
      <c r="O66" s="8">
        <f t="shared" si="10"/>
        <v>10.815999999999999</v>
      </c>
      <c r="P66" s="8">
        <f t="shared" si="0"/>
        <v>330.81600000000003</v>
      </c>
      <c r="Q66" s="7">
        <f t="shared" si="13"/>
        <v>1068.5356800000002</v>
      </c>
      <c r="R66" s="8">
        <f t="shared" si="11"/>
        <v>16.5408</v>
      </c>
      <c r="S66" s="7">
        <f t="shared" si="2"/>
        <v>53.426784000000005</v>
      </c>
      <c r="T66" s="7">
        <f t="shared" si="12"/>
        <v>2639.016224000001</v>
      </c>
    </row>
    <row r="67" spans="1:20" s="4" customFormat="1" ht="13.5" customHeight="1">
      <c r="A67" s="9">
        <v>64</v>
      </c>
      <c r="B67" s="7">
        <v>42</v>
      </c>
      <c r="C67" s="7">
        <f t="shared" si="3"/>
        <v>84</v>
      </c>
      <c r="D67" s="7">
        <f t="shared" si="4"/>
        <v>588</v>
      </c>
      <c r="E67" s="7"/>
      <c r="F67" s="2">
        <v>0</v>
      </c>
      <c r="G67" s="2">
        <v>0</v>
      </c>
      <c r="H67" s="5">
        <f t="shared" si="5"/>
        <v>0</v>
      </c>
      <c r="I67" s="33">
        <v>1329.48</v>
      </c>
      <c r="J67" s="33">
        <f t="shared" si="7"/>
        <v>1.26</v>
      </c>
      <c r="K67" s="33">
        <f t="shared" si="8"/>
        <v>64.9152</v>
      </c>
      <c r="L67" s="5">
        <v>447</v>
      </c>
      <c r="M67" s="5">
        <v>441</v>
      </c>
      <c r="N67" s="5">
        <f t="shared" si="9"/>
        <v>6</v>
      </c>
      <c r="O67" s="8">
        <f t="shared" si="10"/>
        <v>0.20279999999999998</v>
      </c>
      <c r="P67" s="8">
        <f t="shared" si="0"/>
        <v>6.2028</v>
      </c>
      <c r="Q67" s="7">
        <f t="shared" si="13"/>
        <v>20.035044</v>
      </c>
      <c r="R67" s="8">
        <f t="shared" si="11"/>
        <v>0.31014</v>
      </c>
      <c r="S67" s="7">
        <f t="shared" si="2"/>
        <v>1.0017522</v>
      </c>
      <c r="T67" s="7">
        <f t="shared" si="12"/>
        <v>2087.4319962</v>
      </c>
    </row>
    <row r="68" spans="1:20" s="4" customFormat="1" ht="13.5" customHeight="1">
      <c r="A68" s="9">
        <v>65</v>
      </c>
      <c r="B68" s="7">
        <v>27.5</v>
      </c>
      <c r="C68" s="7">
        <f t="shared" si="3"/>
        <v>55</v>
      </c>
      <c r="D68" s="7">
        <f t="shared" si="4"/>
        <v>385</v>
      </c>
      <c r="E68" s="7"/>
      <c r="F68" s="2">
        <v>52</v>
      </c>
      <c r="G68" s="2">
        <v>50</v>
      </c>
      <c r="H68" s="5">
        <f t="shared" si="5"/>
        <v>2</v>
      </c>
      <c r="I68" s="33">
        <f t="shared" si="6"/>
        <v>103.04</v>
      </c>
      <c r="J68" s="33">
        <f t="shared" si="7"/>
        <v>0.825</v>
      </c>
      <c r="K68" s="33">
        <f t="shared" si="8"/>
        <v>42.504</v>
      </c>
      <c r="L68" s="5">
        <v>2345</v>
      </c>
      <c r="M68" s="5">
        <v>2289</v>
      </c>
      <c r="N68" s="5">
        <f t="shared" si="9"/>
        <v>56</v>
      </c>
      <c r="O68" s="8">
        <f t="shared" si="10"/>
        <v>1.8927999999999998</v>
      </c>
      <c r="P68" s="8">
        <f aca="true" t="shared" si="14" ref="P68:P94">(N68*1.0338)</f>
        <v>57.8928</v>
      </c>
      <c r="Q68" s="7">
        <f>(P68*3.23)</f>
        <v>186.993744</v>
      </c>
      <c r="R68" s="8">
        <f t="shared" si="11"/>
        <v>2.8946400000000003</v>
      </c>
      <c r="S68" s="7">
        <f aca="true" t="shared" si="15" ref="S68:S93">(R68*3.23)</f>
        <v>9.349687200000002</v>
      </c>
      <c r="T68" s="7">
        <f t="shared" si="12"/>
        <v>781.8874311999999</v>
      </c>
    </row>
    <row r="69" spans="1:20" s="4" customFormat="1" ht="13.5" customHeight="1">
      <c r="A69" s="9">
        <v>66</v>
      </c>
      <c r="B69" s="7">
        <v>57.3</v>
      </c>
      <c r="C69" s="7">
        <f aca="true" t="shared" si="16" ref="C69:C93">(B69*2)</f>
        <v>114.6</v>
      </c>
      <c r="D69" s="7">
        <f aca="true" t="shared" si="17" ref="D69:D93">(B69*14)</f>
        <v>802.1999999999999</v>
      </c>
      <c r="E69" s="7"/>
      <c r="F69" s="2">
        <v>1430</v>
      </c>
      <c r="G69" s="2">
        <v>1415</v>
      </c>
      <c r="H69" s="5">
        <f aca="true" t="shared" si="18" ref="H69:H93">(F69-G69)</f>
        <v>15</v>
      </c>
      <c r="I69" s="33">
        <f aca="true" t="shared" si="19" ref="I69:I93">SUM(H69*51.52)</f>
        <v>772.8000000000001</v>
      </c>
      <c r="J69" s="33">
        <f aca="true" t="shared" si="20" ref="J69:J93">SUM(B69*0.03)</f>
        <v>1.7189999999999999</v>
      </c>
      <c r="K69" s="33">
        <f aca="true" t="shared" si="21" ref="K69:K93">SUM(J69*51.52)</f>
        <v>88.56287999999999</v>
      </c>
      <c r="L69" s="5">
        <v>7522</v>
      </c>
      <c r="M69" s="5">
        <v>7347</v>
      </c>
      <c r="N69" s="5">
        <f aca="true" t="shared" si="22" ref="N69:N93">(L69-M69)</f>
        <v>175</v>
      </c>
      <c r="O69" s="8">
        <f t="shared" si="10"/>
        <v>5.914999999999999</v>
      </c>
      <c r="P69" s="8">
        <f t="shared" si="14"/>
        <v>180.91500000000002</v>
      </c>
      <c r="Q69" s="7">
        <f aca="true" t="shared" si="23" ref="Q69:Q93">(P69*3.23)</f>
        <v>584.35545</v>
      </c>
      <c r="R69" s="8">
        <f aca="true" t="shared" si="24" ref="R69:R93">(P69*0.05)</f>
        <v>9.045750000000002</v>
      </c>
      <c r="S69" s="7">
        <f t="shared" si="15"/>
        <v>29.217772500000006</v>
      </c>
      <c r="T69" s="7">
        <f aca="true" t="shared" si="25" ref="T69:T93">SUM(C69+D69+E69+I69+K69+Q69+S69)</f>
        <v>2391.7361025</v>
      </c>
    </row>
    <row r="70" spans="1:20" s="4" customFormat="1" ht="13.5" customHeight="1">
      <c r="A70" s="9">
        <v>67</v>
      </c>
      <c r="B70" s="7">
        <v>41.7</v>
      </c>
      <c r="C70" s="7">
        <f t="shared" si="16"/>
        <v>83.4</v>
      </c>
      <c r="D70" s="7">
        <f t="shared" si="17"/>
        <v>583.8000000000001</v>
      </c>
      <c r="E70" s="7"/>
      <c r="F70" s="2">
        <v>232</v>
      </c>
      <c r="G70" s="2">
        <v>229</v>
      </c>
      <c r="H70" s="5">
        <f t="shared" si="18"/>
        <v>3</v>
      </c>
      <c r="I70" s="33">
        <f t="shared" si="19"/>
        <v>154.56</v>
      </c>
      <c r="J70" s="33">
        <f t="shared" si="20"/>
        <v>1.2510000000000001</v>
      </c>
      <c r="K70" s="33">
        <f t="shared" si="21"/>
        <v>64.45152000000002</v>
      </c>
      <c r="L70" s="5">
        <v>3776</v>
      </c>
      <c r="M70" s="5">
        <v>3707</v>
      </c>
      <c r="N70" s="5">
        <f t="shared" si="22"/>
        <v>69</v>
      </c>
      <c r="O70" s="8">
        <f t="shared" si="10"/>
        <v>2.3322</v>
      </c>
      <c r="P70" s="8">
        <f t="shared" si="14"/>
        <v>71.3322</v>
      </c>
      <c r="Q70" s="7">
        <f t="shared" si="23"/>
        <v>230.403006</v>
      </c>
      <c r="R70" s="8">
        <f t="shared" si="24"/>
        <v>3.5666100000000003</v>
      </c>
      <c r="S70" s="7">
        <f t="shared" si="15"/>
        <v>11.520150300000001</v>
      </c>
      <c r="T70" s="7">
        <f t="shared" si="25"/>
        <v>1128.1346763000001</v>
      </c>
    </row>
    <row r="71" spans="1:20" s="4" customFormat="1" ht="13.5" customHeight="1">
      <c r="A71" s="9">
        <v>68</v>
      </c>
      <c r="B71" s="7">
        <v>27.6</v>
      </c>
      <c r="C71" s="7">
        <f t="shared" si="16"/>
        <v>55.2</v>
      </c>
      <c r="D71" s="7">
        <f t="shared" si="17"/>
        <v>386.40000000000003</v>
      </c>
      <c r="E71" s="7"/>
      <c r="F71" s="2">
        <v>230</v>
      </c>
      <c r="G71" s="2">
        <v>222</v>
      </c>
      <c r="H71" s="5">
        <f t="shared" si="18"/>
        <v>8</v>
      </c>
      <c r="I71" s="33">
        <f t="shared" si="19"/>
        <v>412.16</v>
      </c>
      <c r="J71" s="33">
        <f t="shared" si="20"/>
        <v>0.828</v>
      </c>
      <c r="K71" s="33">
        <f t="shared" si="21"/>
        <v>42.65856</v>
      </c>
      <c r="L71" s="5">
        <v>5338</v>
      </c>
      <c r="M71" s="5">
        <v>5214</v>
      </c>
      <c r="N71" s="5">
        <f t="shared" si="22"/>
        <v>124</v>
      </c>
      <c r="O71" s="8">
        <f t="shared" si="10"/>
        <v>4.191199999999999</v>
      </c>
      <c r="P71" s="8">
        <f t="shared" si="14"/>
        <v>128.1912</v>
      </c>
      <c r="Q71" s="7">
        <f t="shared" si="23"/>
        <v>414.05757600000004</v>
      </c>
      <c r="R71" s="8">
        <f t="shared" si="24"/>
        <v>6.409560000000001</v>
      </c>
      <c r="S71" s="7">
        <f t="shared" si="15"/>
        <v>20.702878800000004</v>
      </c>
      <c r="T71" s="7">
        <f t="shared" si="25"/>
        <v>1331.1790148</v>
      </c>
    </row>
    <row r="72" spans="1:20" s="4" customFormat="1" ht="13.5" customHeight="1">
      <c r="A72" s="9">
        <v>69</v>
      </c>
      <c r="B72" s="7">
        <v>57</v>
      </c>
      <c r="C72" s="7">
        <f t="shared" si="16"/>
        <v>114</v>
      </c>
      <c r="D72" s="7">
        <f t="shared" si="17"/>
        <v>798</v>
      </c>
      <c r="E72" s="7"/>
      <c r="F72" s="2">
        <v>1030</v>
      </c>
      <c r="G72" s="2">
        <v>1015</v>
      </c>
      <c r="H72" s="5">
        <f t="shared" si="18"/>
        <v>15</v>
      </c>
      <c r="I72" s="33">
        <f t="shared" si="19"/>
        <v>772.8000000000001</v>
      </c>
      <c r="J72" s="33">
        <f t="shared" si="20"/>
        <v>1.71</v>
      </c>
      <c r="K72" s="33">
        <f t="shared" si="21"/>
        <v>88.09920000000001</v>
      </c>
      <c r="L72" s="5">
        <v>15688</v>
      </c>
      <c r="M72" s="5">
        <v>15325</v>
      </c>
      <c r="N72" s="5">
        <f t="shared" si="22"/>
        <v>363</v>
      </c>
      <c r="O72" s="8">
        <f aca="true" t="shared" si="26" ref="O72:O93">(N72*0.0338)</f>
        <v>12.2694</v>
      </c>
      <c r="P72" s="8">
        <f t="shared" si="14"/>
        <v>375.2694</v>
      </c>
      <c r="Q72" s="7">
        <f t="shared" si="23"/>
        <v>1212.1201620000002</v>
      </c>
      <c r="R72" s="8">
        <f t="shared" si="24"/>
        <v>18.76347</v>
      </c>
      <c r="S72" s="7">
        <f t="shared" si="15"/>
        <v>60.606008100000004</v>
      </c>
      <c r="T72" s="7">
        <f t="shared" si="25"/>
        <v>3045.6253701000005</v>
      </c>
    </row>
    <row r="73" spans="1:20" s="4" customFormat="1" ht="13.5" customHeight="1">
      <c r="A73" s="9">
        <v>70</v>
      </c>
      <c r="B73" s="7">
        <v>42.1</v>
      </c>
      <c r="C73" s="7">
        <f t="shared" si="16"/>
        <v>84.2</v>
      </c>
      <c r="D73" s="7">
        <f t="shared" si="17"/>
        <v>589.4</v>
      </c>
      <c r="E73" s="7"/>
      <c r="F73" s="2">
        <v>1075</v>
      </c>
      <c r="G73" s="2">
        <v>1060</v>
      </c>
      <c r="H73" s="5">
        <f t="shared" si="18"/>
        <v>15</v>
      </c>
      <c r="I73" s="33">
        <f t="shared" si="19"/>
        <v>772.8000000000001</v>
      </c>
      <c r="J73" s="33">
        <f t="shared" si="20"/>
        <v>1.263</v>
      </c>
      <c r="K73" s="33">
        <f t="shared" si="21"/>
        <v>65.06976</v>
      </c>
      <c r="L73" s="5">
        <v>13344</v>
      </c>
      <c r="M73" s="5">
        <v>12929</v>
      </c>
      <c r="N73" s="5">
        <f t="shared" si="22"/>
        <v>415</v>
      </c>
      <c r="O73" s="8">
        <f t="shared" si="26"/>
        <v>14.027</v>
      </c>
      <c r="P73" s="8">
        <f t="shared" si="14"/>
        <v>429.02700000000004</v>
      </c>
      <c r="Q73" s="7">
        <f t="shared" si="23"/>
        <v>1385.7572100000002</v>
      </c>
      <c r="R73" s="8">
        <f t="shared" si="24"/>
        <v>21.451350000000005</v>
      </c>
      <c r="S73" s="7">
        <f t="shared" si="15"/>
        <v>69.28786050000002</v>
      </c>
      <c r="T73" s="7">
        <f t="shared" si="25"/>
        <v>2966.5148305000007</v>
      </c>
    </row>
    <row r="74" spans="1:20" s="4" customFormat="1" ht="13.5" customHeight="1">
      <c r="A74" s="9">
        <v>71</v>
      </c>
      <c r="B74" s="7">
        <v>27.4</v>
      </c>
      <c r="C74" s="7">
        <f t="shared" si="16"/>
        <v>54.8</v>
      </c>
      <c r="D74" s="7">
        <f t="shared" si="17"/>
        <v>383.59999999999997</v>
      </c>
      <c r="E74" s="7"/>
      <c r="F74" s="2">
        <v>120</v>
      </c>
      <c r="G74" s="2">
        <v>109</v>
      </c>
      <c r="H74" s="5">
        <f t="shared" si="18"/>
        <v>11</v>
      </c>
      <c r="I74" s="33">
        <f t="shared" si="19"/>
        <v>566.72</v>
      </c>
      <c r="J74" s="33">
        <f t="shared" si="20"/>
        <v>0.822</v>
      </c>
      <c r="K74" s="33">
        <f t="shared" si="21"/>
        <v>42.34944</v>
      </c>
      <c r="L74" s="5">
        <v>1513</v>
      </c>
      <c r="M74" s="5">
        <v>1397</v>
      </c>
      <c r="N74" s="5">
        <f t="shared" si="22"/>
        <v>116</v>
      </c>
      <c r="O74" s="8">
        <f t="shared" si="26"/>
        <v>3.9208</v>
      </c>
      <c r="P74" s="8">
        <f t="shared" si="14"/>
        <v>119.9208</v>
      </c>
      <c r="Q74" s="7">
        <f t="shared" si="23"/>
        <v>387.344184</v>
      </c>
      <c r="R74" s="8">
        <f t="shared" si="24"/>
        <v>5.996040000000001</v>
      </c>
      <c r="S74" s="7">
        <f t="shared" si="15"/>
        <v>19.3672092</v>
      </c>
      <c r="T74" s="7">
        <f t="shared" si="25"/>
        <v>1454.1808332</v>
      </c>
    </row>
    <row r="75" spans="1:20" s="4" customFormat="1" ht="13.5" customHeight="1">
      <c r="A75" s="9">
        <v>72</v>
      </c>
      <c r="B75" s="7">
        <v>56.9</v>
      </c>
      <c r="C75" s="7">
        <f t="shared" si="16"/>
        <v>113.8</v>
      </c>
      <c r="D75" s="7">
        <f t="shared" si="17"/>
        <v>796.6</v>
      </c>
      <c r="E75" s="7"/>
      <c r="F75" s="2">
        <v>1114</v>
      </c>
      <c r="G75" s="2">
        <v>1107</v>
      </c>
      <c r="H75" s="5">
        <f t="shared" si="18"/>
        <v>7</v>
      </c>
      <c r="I75" s="33">
        <f t="shared" si="19"/>
        <v>360.64000000000004</v>
      </c>
      <c r="J75" s="33">
        <f t="shared" si="20"/>
        <v>1.7069999999999999</v>
      </c>
      <c r="K75" s="33">
        <f t="shared" si="21"/>
        <v>87.94463999999999</v>
      </c>
      <c r="L75" s="5">
        <v>8416</v>
      </c>
      <c r="M75" s="5">
        <v>8208</v>
      </c>
      <c r="N75" s="5">
        <f t="shared" si="22"/>
        <v>208</v>
      </c>
      <c r="O75" s="8">
        <f t="shared" si="26"/>
        <v>7.030399999999999</v>
      </c>
      <c r="P75" s="8">
        <f t="shared" si="14"/>
        <v>215.03040000000001</v>
      </c>
      <c r="Q75" s="7">
        <f t="shared" si="23"/>
        <v>694.5481920000001</v>
      </c>
      <c r="R75" s="8">
        <f t="shared" si="24"/>
        <v>10.751520000000001</v>
      </c>
      <c r="S75" s="7">
        <f t="shared" si="15"/>
        <v>34.7274096</v>
      </c>
      <c r="T75" s="7">
        <f t="shared" si="25"/>
        <v>2088.2602416</v>
      </c>
    </row>
    <row r="76" spans="1:20" s="4" customFormat="1" ht="13.5" customHeight="1">
      <c r="A76" s="9">
        <v>73</v>
      </c>
      <c r="B76" s="7">
        <v>41.7</v>
      </c>
      <c r="C76" s="7">
        <f t="shared" si="16"/>
        <v>83.4</v>
      </c>
      <c r="D76" s="7">
        <f t="shared" si="17"/>
        <v>583.8000000000001</v>
      </c>
      <c r="E76" s="7"/>
      <c r="F76" s="2">
        <v>447</v>
      </c>
      <c r="G76" s="2">
        <v>444</v>
      </c>
      <c r="H76" s="5">
        <f t="shared" si="18"/>
        <v>3</v>
      </c>
      <c r="I76" s="33">
        <f t="shared" si="19"/>
        <v>154.56</v>
      </c>
      <c r="J76" s="33">
        <f t="shared" si="20"/>
        <v>1.2510000000000001</v>
      </c>
      <c r="K76" s="33">
        <f t="shared" si="21"/>
        <v>64.45152000000002</v>
      </c>
      <c r="L76" s="5">
        <v>4328</v>
      </c>
      <c r="M76" s="5">
        <v>4191</v>
      </c>
      <c r="N76" s="5">
        <f t="shared" si="22"/>
        <v>137</v>
      </c>
      <c r="O76" s="8">
        <f t="shared" si="26"/>
        <v>4.630599999999999</v>
      </c>
      <c r="P76" s="8">
        <f t="shared" si="14"/>
        <v>141.63060000000002</v>
      </c>
      <c r="Q76" s="7">
        <f t="shared" si="23"/>
        <v>457.46683800000005</v>
      </c>
      <c r="R76" s="8">
        <f t="shared" si="24"/>
        <v>7.081530000000001</v>
      </c>
      <c r="S76" s="7">
        <f t="shared" si="15"/>
        <v>22.873341900000003</v>
      </c>
      <c r="T76" s="7">
        <f t="shared" si="25"/>
        <v>1366.5516999000001</v>
      </c>
    </row>
    <row r="77" spans="1:20" s="4" customFormat="1" ht="13.5" customHeight="1">
      <c r="A77" s="9">
        <v>74</v>
      </c>
      <c r="B77" s="7">
        <v>27.1</v>
      </c>
      <c r="C77" s="7">
        <f t="shared" si="16"/>
        <v>54.2</v>
      </c>
      <c r="D77" s="7">
        <f t="shared" si="17"/>
        <v>379.40000000000003</v>
      </c>
      <c r="E77" s="7"/>
      <c r="F77" s="2">
        <v>1084</v>
      </c>
      <c r="G77" s="2">
        <v>1076</v>
      </c>
      <c r="H77" s="5">
        <f t="shared" si="18"/>
        <v>8</v>
      </c>
      <c r="I77" s="33">
        <f t="shared" si="19"/>
        <v>412.16</v>
      </c>
      <c r="J77" s="33">
        <f t="shared" si="20"/>
        <v>0.8130000000000001</v>
      </c>
      <c r="K77" s="33">
        <f t="shared" si="21"/>
        <v>41.885760000000005</v>
      </c>
      <c r="L77" s="5">
        <v>6821</v>
      </c>
      <c r="M77" s="5">
        <v>6499</v>
      </c>
      <c r="N77" s="5">
        <f t="shared" si="22"/>
        <v>322</v>
      </c>
      <c r="O77" s="8">
        <f t="shared" si="26"/>
        <v>10.8836</v>
      </c>
      <c r="P77" s="8">
        <f t="shared" si="14"/>
        <v>332.8836</v>
      </c>
      <c r="Q77" s="7">
        <f t="shared" si="23"/>
        <v>1075.214028</v>
      </c>
      <c r="R77" s="8">
        <f t="shared" si="24"/>
        <v>16.644180000000002</v>
      </c>
      <c r="S77" s="7">
        <f t="shared" si="15"/>
        <v>53.76070140000001</v>
      </c>
      <c r="T77" s="7">
        <f t="shared" si="25"/>
        <v>2016.6204894000002</v>
      </c>
    </row>
    <row r="78" spans="1:20" s="4" customFormat="1" ht="13.5" customHeight="1">
      <c r="A78" s="9">
        <v>75</v>
      </c>
      <c r="B78" s="7">
        <v>56.8</v>
      </c>
      <c r="C78" s="7">
        <f t="shared" si="16"/>
        <v>113.6</v>
      </c>
      <c r="D78" s="7">
        <f t="shared" si="17"/>
        <v>795.1999999999999</v>
      </c>
      <c r="E78" s="7"/>
      <c r="F78" s="2">
        <v>606</v>
      </c>
      <c r="G78" s="2">
        <v>603</v>
      </c>
      <c r="H78" s="5">
        <f t="shared" si="18"/>
        <v>3</v>
      </c>
      <c r="I78" s="33">
        <f t="shared" si="19"/>
        <v>154.56</v>
      </c>
      <c r="J78" s="33">
        <f t="shared" si="20"/>
        <v>1.704</v>
      </c>
      <c r="K78" s="33">
        <f t="shared" si="21"/>
        <v>87.79008</v>
      </c>
      <c r="L78" s="5">
        <v>4989</v>
      </c>
      <c r="M78" s="5">
        <v>4874</v>
      </c>
      <c r="N78" s="5">
        <f t="shared" si="22"/>
        <v>115</v>
      </c>
      <c r="O78" s="8">
        <f t="shared" si="26"/>
        <v>3.8869999999999996</v>
      </c>
      <c r="P78" s="8">
        <f t="shared" si="14"/>
        <v>118.887</v>
      </c>
      <c r="Q78" s="7">
        <f t="shared" si="23"/>
        <v>384.00501</v>
      </c>
      <c r="R78" s="8">
        <f t="shared" si="24"/>
        <v>5.94435</v>
      </c>
      <c r="S78" s="7">
        <f t="shared" si="15"/>
        <v>19.2002505</v>
      </c>
      <c r="T78" s="7">
        <f t="shared" si="25"/>
        <v>1554.3553405</v>
      </c>
    </row>
    <row r="79" spans="1:20" s="31" customFormat="1" ht="13.5" customHeight="1">
      <c r="A79" s="28">
        <v>76</v>
      </c>
      <c r="B79" s="20">
        <v>42.2</v>
      </c>
      <c r="C79" s="20">
        <f t="shared" si="16"/>
        <v>84.4</v>
      </c>
      <c r="D79" s="20">
        <f t="shared" si="17"/>
        <v>590.8000000000001</v>
      </c>
      <c r="E79" s="7"/>
      <c r="F79" s="38">
        <v>250</v>
      </c>
      <c r="G79" s="38">
        <v>248</v>
      </c>
      <c r="H79" s="5">
        <f t="shared" si="18"/>
        <v>2</v>
      </c>
      <c r="I79" s="33">
        <f t="shared" si="19"/>
        <v>103.04</v>
      </c>
      <c r="J79" s="33">
        <f t="shared" si="20"/>
        <v>1.266</v>
      </c>
      <c r="K79" s="33">
        <f t="shared" si="21"/>
        <v>65.22432</v>
      </c>
      <c r="L79" s="5">
        <v>2366</v>
      </c>
      <c r="M79" s="5">
        <v>2298</v>
      </c>
      <c r="N79" s="29">
        <f t="shared" si="22"/>
        <v>68</v>
      </c>
      <c r="O79" s="30">
        <f t="shared" si="26"/>
        <v>2.2984</v>
      </c>
      <c r="P79" s="30">
        <f t="shared" si="14"/>
        <v>70.2984</v>
      </c>
      <c r="Q79" s="7">
        <f t="shared" si="23"/>
        <v>227.063832</v>
      </c>
      <c r="R79" s="8">
        <f t="shared" si="24"/>
        <v>3.51492</v>
      </c>
      <c r="S79" s="7">
        <f t="shared" si="15"/>
        <v>11.3531916</v>
      </c>
      <c r="T79" s="7">
        <f t="shared" si="25"/>
        <v>1081.8813436</v>
      </c>
    </row>
    <row r="80" spans="1:20" s="4" customFormat="1" ht="13.5" customHeight="1">
      <c r="A80" s="9">
        <v>77</v>
      </c>
      <c r="B80" s="7">
        <v>27.2</v>
      </c>
      <c r="C80" s="7">
        <f t="shared" si="16"/>
        <v>54.4</v>
      </c>
      <c r="D80" s="7">
        <f t="shared" si="17"/>
        <v>380.8</v>
      </c>
      <c r="E80" s="7"/>
      <c r="F80" s="2">
        <v>443</v>
      </c>
      <c r="G80" s="2">
        <v>440</v>
      </c>
      <c r="H80" s="5">
        <f t="shared" si="18"/>
        <v>3</v>
      </c>
      <c r="I80" s="33">
        <f t="shared" si="19"/>
        <v>154.56</v>
      </c>
      <c r="J80" s="33">
        <f t="shared" si="20"/>
        <v>0.816</v>
      </c>
      <c r="K80" s="33">
        <f t="shared" si="21"/>
        <v>42.04032</v>
      </c>
      <c r="L80" s="5">
        <v>3899</v>
      </c>
      <c r="M80" s="5">
        <v>3812</v>
      </c>
      <c r="N80" s="5">
        <f t="shared" si="22"/>
        <v>87</v>
      </c>
      <c r="O80" s="8">
        <f t="shared" si="26"/>
        <v>2.9406</v>
      </c>
      <c r="P80" s="8">
        <f t="shared" si="14"/>
        <v>89.9406</v>
      </c>
      <c r="Q80" s="7">
        <f t="shared" si="23"/>
        <v>290.50813800000003</v>
      </c>
      <c r="R80" s="8">
        <f t="shared" si="24"/>
        <v>4.4970300000000005</v>
      </c>
      <c r="S80" s="7">
        <f t="shared" si="15"/>
        <v>14.525406900000002</v>
      </c>
      <c r="T80" s="7">
        <f t="shared" si="25"/>
        <v>936.8338649</v>
      </c>
    </row>
    <row r="81" spans="1:20" s="4" customFormat="1" ht="13.5" customHeight="1">
      <c r="A81" s="9">
        <v>78</v>
      </c>
      <c r="B81" s="7">
        <v>28.7</v>
      </c>
      <c r="C81" s="7">
        <f t="shared" si="16"/>
        <v>57.4</v>
      </c>
      <c r="D81" s="7">
        <f t="shared" si="17"/>
        <v>401.8</v>
      </c>
      <c r="E81" s="7"/>
      <c r="F81" s="38">
        <v>750</v>
      </c>
      <c r="G81" s="38">
        <v>744</v>
      </c>
      <c r="H81" s="5">
        <f t="shared" si="18"/>
        <v>6</v>
      </c>
      <c r="I81" s="33">
        <f t="shared" si="19"/>
        <v>309.12</v>
      </c>
      <c r="J81" s="33">
        <f t="shared" si="20"/>
        <v>0.861</v>
      </c>
      <c r="K81" s="33">
        <f t="shared" si="21"/>
        <v>44.358720000000005</v>
      </c>
      <c r="L81" s="5">
        <v>18641</v>
      </c>
      <c r="M81" s="5">
        <v>18043</v>
      </c>
      <c r="N81" s="5">
        <f t="shared" si="22"/>
        <v>598</v>
      </c>
      <c r="O81" s="8">
        <f t="shared" si="26"/>
        <v>20.2124</v>
      </c>
      <c r="P81" s="8">
        <f t="shared" si="14"/>
        <v>618.2124</v>
      </c>
      <c r="Q81" s="7">
        <f t="shared" si="23"/>
        <v>1996.826052</v>
      </c>
      <c r="R81" s="8">
        <f t="shared" si="24"/>
        <v>30.91062</v>
      </c>
      <c r="S81" s="7">
        <f t="shared" si="15"/>
        <v>99.8413026</v>
      </c>
      <c r="T81" s="7">
        <f t="shared" si="25"/>
        <v>2909.3460745999996</v>
      </c>
    </row>
    <row r="82" spans="1:20" s="4" customFormat="1" ht="13.5" customHeight="1">
      <c r="A82" s="9">
        <v>79</v>
      </c>
      <c r="B82" s="7">
        <v>41.4</v>
      </c>
      <c r="C82" s="7">
        <f t="shared" si="16"/>
        <v>82.8</v>
      </c>
      <c r="D82" s="7">
        <f t="shared" si="17"/>
        <v>579.6</v>
      </c>
      <c r="E82" s="7"/>
      <c r="F82" s="2">
        <v>654</v>
      </c>
      <c r="G82" s="2">
        <v>649</v>
      </c>
      <c r="H82" s="5">
        <f t="shared" si="18"/>
        <v>5</v>
      </c>
      <c r="I82" s="33">
        <f t="shared" si="19"/>
        <v>257.6</v>
      </c>
      <c r="J82" s="33">
        <f t="shared" si="20"/>
        <v>1.242</v>
      </c>
      <c r="K82" s="33">
        <f t="shared" si="21"/>
        <v>63.987840000000006</v>
      </c>
      <c r="L82" s="5">
        <v>4953</v>
      </c>
      <c r="M82" s="5">
        <v>4830</v>
      </c>
      <c r="N82" s="5">
        <f t="shared" si="22"/>
        <v>123</v>
      </c>
      <c r="O82" s="8">
        <f t="shared" si="26"/>
        <v>4.1574</v>
      </c>
      <c r="P82" s="8">
        <f t="shared" si="14"/>
        <v>127.15740000000001</v>
      </c>
      <c r="Q82" s="7">
        <f t="shared" si="23"/>
        <v>410.718402</v>
      </c>
      <c r="R82" s="8">
        <f t="shared" si="24"/>
        <v>6.357870000000001</v>
      </c>
      <c r="S82" s="7">
        <f t="shared" si="15"/>
        <v>20.535920100000002</v>
      </c>
      <c r="T82" s="7">
        <f t="shared" si="25"/>
        <v>1415.2421621</v>
      </c>
    </row>
    <row r="83" spans="1:20" s="4" customFormat="1" ht="13.5" customHeight="1">
      <c r="A83" s="9">
        <v>80</v>
      </c>
      <c r="B83" s="7">
        <v>28.1</v>
      </c>
      <c r="C83" s="7">
        <f t="shared" si="16"/>
        <v>56.2</v>
      </c>
      <c r="D83" s="7">
        <f t="shared" si="17"/>
        <v>393.40000000000003</v>
      </c>
      <c r="E83" s="7"/>
      <c r="F83" s="2">
        <v>44</v>
      </c>
      <c r="G83" s="2">
        <v>43</v>
      </c>
      <c r="H83" s="5">
        <f t="shared" si="18"/>
        <v>1</v>
      </c>
      <c r="I83" s="33">
        <f t="shared" si="19"/>
        <v>51.52</v>
      </c>
      <c r="J83" s="33">
        <f t="shared" si="20"/>
        <v>0.843</v>
      </c>
      <c r="K83" s="33">
        <f t="shared" si="21"/>
        <v>43.43136</v>
      </c>
      <c r="L83" s="5">
        <v>3487</v>
      </c>
      <c r="M83" s="5">
        <v>3437</v>
      </c>
      <c r="N83" s="5">
        <f t="shared" si="22"/>
        <v>50</v>
      </c>
      <c r="O83" s="8">
        <f t="shared" si="26"/>
        <v>1.69</v>
      </c>
      <c r="P83" s="8">
        <f t="shared" si="14"/>
        <v>51.690000000000005</v>
      </c>
      <c r="Q83" s="7">
        <f t="shared" si="23"/>
        <v>166.95870000000002</v>
      </c>
      <c r="R83" s="8">
        <f t="shared" si="24"/>
        <v>2.5845000000000002</v>
      </c>
      <c r="S83" s="7">
        <f t="shared" si="15"/>
        <v>8.347935000000001</v>
      </c>
      <c r="T83" s="7">
        <f t="shared" si="25"/>
        <v>719.8579950000001</v>
      </c>
    </row>
    <row r="84" spans="1:20" s="4" customFormat="1" ht="13.5" customHeight="1">
      <c r="A84" s="28">
        <v>81</v>
      </c>
      <c r="B84" s="41">
        <v>29.1</v>
      </c>
      <c r="C84" s="41">
        <f t="shared" si="16"/>
        <v>58.2</v>
      </c>
      <c r="D84" s="41">
        <f t="shared" si="17"/>
        <v>407.40000000000003</v>
      </c>
      <c r="E84" s="41"/>
      <c r="F84" s="40">
        <v>70</v>
      </c>
      <c r="G84" s="40">
        <v>65</v>
      </c>
      <c r="H84" s="5">
        <f t="shared" si="18"/>
        <v>5</v>
      </c>
      <c r="I84" s="33">
        <f t="shared" si="19"/>
        <v>257.6</v>
      </c>
      <c r="J84" s="33">
        <f t="shared" si="20"/>
        <v>0.873</v>
      </c>
      <c r="K84" s="33">
        <f t="shared" si="21"/>
        <v>44.976960000000005</v>
      </c>
      <c r="L84" s="5">
        <v>6264</v>
      </c>
      <c r="M84" s="5">
        <v>6230</v>
      </c>
      <c r="N84" s="28">
        <f t="shared" si="22"/>
        <v>34</v>
      </c>
      <c r="O84" s="42">
        <f t="shared" si="26"/>
        <v>1.1492</v>
      </c>
      <c r="P84" s="42">
        <f t="shared" si="14"/>
        <v>35.1492</v>
      </c>
      <c r="Q84" s="7">
        <f t="shared" si="23"/>
        <v>113.531916</v>
      </c>
      <c r="R84" s="8">
        <f t="shared" si="24"/>
        <v>1.75746</v>
      </c>
      <c r="S84" s="7">
        <f t="shared" si="15"/>
        <v>5.6765958</v>
      </c>
      <c r="T84" s="7">
        <f t="shared" si="25"/>
        <v>887.3854718</v>
      </c>
    </row>
    <row r="85" spans="1:20" s="4" customFormat="1" ht="13.5" customHeight="1">
      <c r="A85" s="9">
        <v>82</v>
      </c>
      <c r="B85" s="7">
        <v>41.7</v>
      </c>
      <c r="C85" s="7">
        <f t="shared" si="16"/>
        <v>83.4</v>
      </c>
      <c r="D85" s="7">
        <f t="shared" si="17"/>
        <v>583.8000000000001</v>
      </c>
      <c r="E85" s="7"/>
      <c r="F85" s="2">
        <v>212</v>
      </c>
      <c r="G85" s="2">
        <v>209</v>
      </c>
      <c r="H85" s="5">
        <f t="shared" si="18"/>
        <v>3</v>
      </c>
      <c r="I85" s="33">
        <f t="shared" si="19"/>
        <v>154.56</v>
      </c>
      <c r="J85" s="33">
        <f t="shared" si="20"/>
        <v>1.2510000000000001</v>
      </c>
      <c r="K85" s="33">
        <f t="shared" si="21"/>
        <v>64.45152000000002</v>
      </c>
      <c r="L85" s="5">
        <v>2507</v>
      </c>
      <c r="M85" s="5">
        <v>2452</v>
      </c>
      <c r="N85" s="5">
        <f t="shared" si="22"/>
        <v>55</v>
      </c>
      <c r="O85" s="8">
        <f t="shared" si="26"/>
        <v>1.8589999999999998</v>
      </c>
      <c r="P85" s="8">
        <f t="shared" si="14"/>
        <v>56.859</v>
      </c>
      <c r="Q85" s="7">
        <f t="shared" si="23"/>
        <v>183.65457</v>
      </c>
      <c r="R85" s="8">
        <f t="shared" si="24"/>
        <v>2.84295</v>
      </c>
      <c r="S85" s="7">
        <f t="shared" si="15"/>
        <v>9.1827285</v>
      </c>
      <c r="T85" s="7">
        <f t="shared" si="25"/>
        <v>1079.0488185</v>
      </c>
    </row>
    <row r="86" spans="1:20" s="4" customFormat="1" ht="13.5" customHeight="1">
      <c r="A86" s="9">
        <v>83</v>
      </c>
      <c r="B86" s="7">
        <v>27.6</v>
      </c>
      <c r="C86" s="7">
        <f t="shared" si="16"/>
        <v>55.2</v>
      </c>
      <c r="D86" s="7">
        <f t="shared" si="17"/>
        <v>386.40000000000003</v>
      </c>
      <c r="E86" s="7"/>
      <c r="F86" s="2">
        <v>93</v>
      </c>
      <c r="G86" s="2">
        <v>88</v>
      </c>
      <c r="H86" s="5">
        <f t="shared" si="18"/>
        <v>5</v>
      </c>
      <c r="I86" s="33">
        <f t="shared" si="19"/>
        <v>257.6</v>
      </c>
      <c r="J86" s="33">
        <f t="shared" si="20"/>
        <v>0.828</v>
      </c>
      <c r="K86" s="33">
        <f t="shared" si="21"/>
        <v>42.65856</v>
      </c>
      <c r="L86" s="5">
        <v>6862</v>
      </c>
      <c r="M86" s="5">
        <v>6692</v>
      </c>
      <c r="N86" s="5">
        <f t="shared" si="22"/>
        <v>170</v>
      </c>
      <c r="O86" s="8">
        <f t="shared" si="26"/>
        <v>5.7459999999999996</v>
      </c>
      <c r="P86" s="8">
        <f t="shared" si="14"/>
        <v>175.746</v>
      </c>
      <c r="Q86" s="7">
        <f t="shared" si="23"/>
        <v>567.65958</v>
      </c>
      <c r="R86" s="8">
        <f t="shared" si="24"/>
        <v>8.7873</v>
      </c>
      <c r="S86" s="7">
        <f t="shared" si="15"/>
        <v>28.382979</v>
      </c>
      <c r="T86" s="7">
        <f t="shared" si="25"/>
        <v>1337.901119</v>
      </c>
    </row>
    <row r="87" spans="1:20" s="4" customFormat="1" ht="13.5" customHeight="1">
      <c r="A87" s="9">
        <v>84</v>
      </c>
      <c r="B87" s="7">
        <v>29.4</v>
      </c>
      <c r="C87" s="7">
        <f t="shared" si="16"/>
        <v>58.8</v>
      </c>
      <c r="D87" s="7">
        <f t="shared" si="17"/>
        <v>411.59999999999997</v>
      </c>
      <c r="E87" s="7"/>
      <c r="F87" s="32">
        <v>80</v>
      </c>
      <c r="G87" s="32">
        <v>79</v>
      </c>
      <c r="H87" s="5">
        <f t="shared" si="18"/>
        <v>1</v>
      </c>
      <c r="I87" s="33">
        <f t="shared" si="19"/>
        <v>51.52</v>
      </c>
      <c r="J87" s="33">
        <f t="shared" si="20"/>
        <v>0.8819999999999999</v>
      </c>
      <c r="K87" s="33">
        <f t="shared" si="21"/>
        <v>45.440639999999995</v>
      </c>
      <c r="L87" s="5">
        <v>503</v>
      </c>
      <c r="M87" s="5">
        <v>473</v>
      </c>
      <c r="N87" s="5">
        <f t="shared" si="22"/>
        <v>30</v>
      </c>
      <c r="O87" s="8">
        <f t="shared" si="26"/>
        <v>1.0139999999999998</v>
      </c>
      <c r="P87" s="8">
        <f t="shared" si="14"/>
        <v>31.014000000000003</v>
      </c>
      <c r="Q87" s="7">
        <f t="shared" si="23"/>
        <v>100.17522000000001</v>
      </c>
      <c r="R87" s="8">
        <f t="shared" si="24"/>
        <v>1.5507000000000002</v>
      </c>
      <c r="S87" s="7">
        <f t="shared" si="15"/>
        <v>5.008761000000001</v>
      </c>
      <c r="T87" s="7">
        <f t="shared" si="25"/>
        <v>672.544621</v>
      </c>
    </row>
    <row r="88" spans="1:20" s="4" customFormat="1" ht="13.5" customHeight="1">
      <c r="A88" s="9">
        <v>85</v>
      </c>
      <c r="B88" s="7">
        <v>41.9</v>
      </c>
      <c r="C88" s="7">
        <f t="shared" si="16"/>
        <v>83.8</v>
      </c>
      <c r="D88" s="7">
        <f t="shared" si="17"/>
        <v>586.6</v>
      </c>
      <c r="E88" s="7"/>
      <c r="F88" s="2">
        <v>606</v>
      </c>
      <c r="G88" s="2">
        <v>603</v>
      </c>
      <c r="H88" s="5">
        <f t="shared" si="18"/>
        <v>3</v>
      </c>
      <c r="I88" s="33">
        <f t="shared" si="19"/>
        <v>154.56</v>
      </c>
      <c r="J88" s="33">
        <f t="shared" si="20"/>
        <v>1.257</v>
      </c>
      <c r="K88" s="33">
        <f t="shared" si="21"/>
        <v>64.76064</v>
      </c>
      <c r="L88" s="5">
        <v>5794</v>
      </c>
      <c r="M88" s="5">
        <v>5634</v>
      </c>
      <c r="N88" s="5">
        <f t="shared" si="22"/>
        <v>160</v>
      </c>
      <c r="O88" s="8">
        <f t="shared" si="26"/>
        <v>5.4079999999999995</v>
      </c>
      <c r="P88" s="8">
        <f t="shared" si="14"/>
        <v>165.40800000000002</v>
      </c>
      <c r="Q88" s="7">
        <f t="shared" si="23"/>
        <v>534.2678400000001</v>
      </c>
      <c r="R88" s="8">
        <f t="shared" si="24"/>
        <v>8.2704</v>
      </c>
      <c r="S88" s="7">
        <f t="shared" si="15"/>
        <v>26.713392000000002</v>
      </c>
      <c r="T88" s="7">
        <f t="shared" si="25"/>
        <v>1450.701872</v>
      </c>
    </row>
    <row r="89" spans="1:20" s="4" customFormat="1" ht="13.5" customHeight="1">
      <c r="A89" s="9">
        <v>86</v>
      </c>
      <c r="B89" s="7">
        <v>27.1</v>
      </c>
      <c r="C89" s="7">
        <f t="shared" si="16"/>
        <v>54.2</v>
      </c>
      <c r="D89" s="7">
        <f t="shared" si="17"/>
        <v>379.40000000000003</v>
      </c>
      <c r="E89" s="7"/>
      <c r="F89" s="38">
        <v>1260</v>
      </c>
      <c r="G89" s="38">
        <v>1249</v>
      </c>
      <c r="H89" s="5">
        <f t="shared" si="18"/>
        <v>11</v>
      </c>
      <c r="I89" s="33">
        <f t="shared" si="19"/>
        <v>566.72</v>
      </c>
      <c r="J89" s="33">
        <f t="shared" si="20"/>
        <v>0.8130000000000001</v>
      </c>
      <c r="K89" s="33">
        <f t="shared" si="21"/>
        <v>41.885760000000005</v>
      </c>
      <c r="L89" s="5">
        <v>5820</v>
      </c>
      <c r="M89" s="5">
        <v>5676</v>
      </c>
      <c r="N89" s="5">
        <f t="shared" si="22"/>
        <v>144</v>
      </c>
      <c r="O89" s="8">
        <f t="shared" si="26"/>
        <v>4.8671999999999995</v>
      </c>
      <c r="P89" s="8">
        <f t="shared" si="14"/>
        <v>148.8672</v>
      </c>
      <c r="Q89" s="7">
        <f t="shared" si="23"/>
        <v>480.841056</v>
      </c>
      <c r="R89" s="8">
        <f t="shared" si="24"/>
        <v>7.44336</v>
      </c>
      <c r="S89" s="7">
        <f t="shared" si="15"/>
        <v>24.0420528</v>
      </c>
      <c r="T89" s="7">
        <f t="shared" si="25"/>
        <v>1547.0888688</v>
      </c>
    </row>
    <row r="90" spans="1:20" s="4" customFormat="1" ht="13.5" customHeight="1">
      <c r="A90" s="9">
        <v>87</v>
      </c>
      <c r="B90" s="7">
        <v>29</v>
      </c>
      <c r="C90" s="7">
        <f t="shared" si="16"/>
        <v>58</v>
      </c>
      <c r="D90" s="7">
        <f t="shared" si="17"/>
        <v>406</v>
      </c>
      <c r="E90" s="7"/>
      <c r="F90" s="32">
        <v>318</v>
      </c>
      <c r="G90" s="32">
        <v>310</v>
      </c>
      <c r="H90" s="5">
        <f t="shared" si="18"/>
        <v>8</v>
      </c>
      <c r="I90" s="33">
        <f t="shared" si="19"/>
        <v>412.16</v>
      </c>
      <c r="J90" s="33">
        <f t="shared" si="20"/>
        <v>0.87</v>
      </c>
      <c r="K90" s="33">
        <f t="shared" si="21"/>
        <v>44.8224</v>
      </c>
      <c r="L90" s="5">
        <v>6339</v>
      </c>
      <c r="M90" s="5">
        <v>6110</v>
      </c>
      <c r="N90" s="5">
        <f t="shared" si="22"/>
        <v>229</v>
      </c>
      <c r="O90" s="8">
        <f t="shared" si="26"/>
        <v>7.740199999999999</v>
      </c>
      <c r="P90" s="8">
        <f t="shared" si="14"/>
        <v>236.74020000000002</v>
      </c>
      <c r="Q90" s="7">
        <f t="shared" si="23"/>
        <v>764.6708460000001</v>
      </c>
      <c r="R90" s="8">
        <f t="shared" si="24"/>
        <v>11.837010000000001</v>
      </c>
      <c r="S90" s="7">
        <f t="shared" si="15"/>
        <v>38.2335423</v>
      </c>
      <c r="T90" s="7">
        <f t="shared" si="25"/>
        <v>1723.8867883000003</v>
      </c>
    </row>
    <row r="91" spans="1:20" s="4" customFormat="1" ht="13.5" customHeight="1">
      <c r="A91" s="9">
        <v>88</v>
      </c>
      <c r="B91" s="7">
        <v>41.7</v>
      </c>
      <c r="C91" s="7">
        <f t="shared" si="16"/>
        <v>83.4</v>
      </c>
      <c r="D91" s="7">
        <f t="shared" si="17"/>
        <v>583.8000000000001</v>
      </c>
      <c r="E91" s="7"/>
      <c r="F91" s="2">
        <v>205</v>
      </c>
      <c r="G91" s="2">
        <v>203</v>
      </c>
      <c r="H91" s="5">
        <f t="shared" si="18"/>
        <v>2</v>
      </c>
      <c r="I91" s="33">
        <f t="shared" si="19"/>
        <v>103.04</v>
      </c>
      <c r="J91" s="33">
        <f t="shared" si="20"/>
        <v>1.2510000000000001</v>
      </c>
      <c r="K91" s="33">
        <f t="shared" si="21"/>
        <v>64.45152000000002</v>
      </c>
      <c r="L91" s="5">
        <v>4400</v>
      </c>
      <c r="M91" s="5">
        <v>4291</v>
      </c>
      <c r="N91" s="5">
        <f t="shared" si="22"/>
        <v>109</v>
      </c>
      <c r="O91" s="8">
        <f t="shared" si="26"/>
        <v>3.6841999999999997</v>
      </c>
      <c r="P91" s="8">
        <f t="shared" si="14"/>
        <v>112.6842</v>
      </c>
      <c r="Q91" s="7">
        <f t="shared" si="23"/>
        <v>363.969966</v>
      </c>
      <c r="R91" s="8">
        <f t="shared" si="24"/>
        <v>5.63421</v>
      </c>
      <c r="S91" s="7">
        <f t="shared" si="15"/>
        <v>18.1984983</v>
      </c>
      <c r="T91" s="7">
        <f t="shared" si="25"/>
        <v>1216.8599843</v>
      </c>
    </row>
    <row r="92" spans="1:20" s="4" customFormat="1" ht="13.5" customHeight="1">
      <c r="A92" s="9">
        <v>89</v>
      </c>
      <c r="B92" s="7">
        <v>27.7</v>
      </c>
      <c r="C92" s="7">
        <f t="shared" si="16"/>
        <v>55.4</v>
      </c>
      <c r="D92" s="7">
        <f t="shared" si="17"/>
        <v>387.8</v>
      </c>
      <c r="E92" s="7"/>
      <c r="F92" s="34">
        <v>586</v>
      </c>
      <c r="G92" s="34">
        <v>584</v>
      </c>
      <c r="H92" s="5">
        <f t="shared" si="18"/>
        <v>2</v>
      </c>
      <c r="I92" s="33">
        <f t="shared" si="19"/>
        <v>103.04</v>
      </c>
      <c r="J92" s="33">
        <f t="shared" si="20"/>
        <v>0.831</v>
      </c>
      <c r="K92" s="33">
        <f t="shared" si="21"/>
        <v>42.81312</v>
      </c>
      <c r="L92" s="5">
        <v>5592</v>
      </c>
      <c r="M92" s="5">
        <v>5374</v>
      </c>
      <c r="N92" s="5">
        <f t="shared" si="22"/>
        <v>218</v>
      </c>
      <c r="O92" s="8">
        <f t="shared" si="26"/>
        <v>7.368399999999999</v>
      </c>
      <c r="P92" s="8">
        <f t="shared" si="14"/>
        <v>225.3684</v>
      </c>
      <c r="Q92" s="7">
        <f t="shared" si="23"/>
        <v>727.939932</v>
      </c>
      <c r="R92" s="8">
        <f t="shared" si="24"/>
        <v>11.26842</v>
      </c>
      <c r="S92" s="7">
        <f t="shared" si="15"/>
        <v>36.3969966</v>
      </c>
      <c r="T92" s="7">
        <f t="shared" si="25"/>
        <v>1353.3900486</v>
      </c>
    </row>
    <row r="93" spans="1:20" s="4" customFormat="1" ht="13.5" customHeight="1">
      <c r="A93" s="9">
        <v>90</v>
      </c>
      <c r="B93" s="7">
        <v>29.2</v>
      </c>
      <c r="C93" s="7">
        <f t="shared" si="16"/>
        <v>58.4</v>
      </c>
      <c r="D93" s="7">
        <f t="shared" si="17"/>
        <v>408.8</v>
      </c>
      <c r="E93" s="7"/>
      <c r="F93" s="2">
        <v>517</v>
      </c>
      <c r="G93" s="2">
        <v>507</v>
      </c>
      <c r="H93" s="5">
        <f t="shared" si="18"/>
        <v>10</v>
      </c>
      <c r="I93" s="33">
        <f t="shared" si="19"/>
        <v>515.2</v>
      </c>
      <c r="J93" s="33">
        <f t="shared" si="20"/>
        <v>0.876</v>
      </c>
      <c r="K93" s="33">
        <f t="shared" si="21"/>
        <v>45.13152</v>
      </c>
      <c r="L93" s="5">
        <v>4584</v>
      </c>
      <c r="M93" s="5">
        <v>4437</v>
      </c>
      <c r="N93" s="5">
        <f t="shared" si="22"/>
        <v>147</v>
      </c>
      <c r="O93" s="8">
        <f t="shared" si="26"/>
        <v>4.9685999999999995</v>
      </c>
      <c r="P93" s="8">
        <f t="shared" si="14"/>
        <v>151.9686</v>
      </c>
      <c r="Q93" s="7">
        <f t="shared" si="23"/>
        <v>490.858578</v>
      </c>
      <c r="R93" s="8">
        <f t="shared" si="24"/>
        <v>7.5984300000000005</v>
      </c>
      <c r="S93" s="7">
        <f t="shared" si="15"/>
        <v>24.5429289</v>
      </c>
      <c r="T93" s="7">
        <f t="shared" si="25"/>
        <v>1542.9330269000002</v>
      </c>
    </row>
    <row r="94" spans="1:20" s="4" customFormat="1" ht="13.5" customHeight="1">
      <c r="A94" s="9"/>
      <c r="B94" s="12"/>
      <c r="C94" s="24"/>
      <c r="D94" s="21"/>
      <c r="E94" s="7"/>
      <c r="F94" s="5"/>
      <c r="G94" s="5"/>
      <c r="H94" s="5">
        <f>SUM(H4:H93)</f>
        <v>719</v>
      </c>
      <c r="I94" s="25">
        <f>SUM(I4:I93)</f>
        <v>38372.36</v>
      </c>
      <c r="J94" s="25">
        <f>SUM(J4:J93)</f>
        <v>105.5820000000001</v>
      </c>
      <c r="K94" s="25">
        <f>SUM(K4:K93)</f>
        <v>5439.121759999998</v>
      </c>
      <c r="L94" s="5"/>
      <c r="M94" s="5"/>
      <c r="N94" s="5"/>
      <c r="O94" s="8">
        <f>SUM(O4:O93)</f>
        <v>557.2944</v>
      </c>
      <c r="P94" s="8">
        <f t="shared" si="14"/>
        <v>0</v>
      </c>
      <c r="Q94" s="21"/>
      <c r="R94" s="8">
        <f>SUM(R4:R93)</f>
        <v>852.2647200000002</v>
      </c>
      <c r="S94" s="21"/>
      <c r="T94" s="7">
        <f>SUM(T4:T93)</f>
        <v>157930.99771760008</v>
      </c>
    </row>
    <row r="96" spans="8:16" ht="15">
      <c r="H96" s="35"/>
      <c r="P96" s="27"/>
    </row>
    <row r="97" ht="15">
      <c r="T97" s="26"/>
    </row>
    <row r="100" spans="2:20" ht="1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T100" s="43"/>
    </row>
    <row r="101" ht="15">
      <c r="T101" s="43"/>
    </row>
    <row r="102" ht="15">
      <c r="T102" s="43"/>
    </row>
  </sheetData>
  <sheetProtection/>
  <mergeCells count="10">
    <mergeCell ref="A1:S1"/>
    <mergeCell ref="D2:D3"/>
    <mergeCell ref="C2:C3"/>
    <mergeCell ref="B2:B3"/>
    <mergeCell ref="A2:A3"/>
    <mergeCell ref="B100:Q100"/>
    <mergeCell ref="T2:T3"/>
    <mergeCell ref="E2:E3"/>
    <mergeCell ref="L2:S2"/>
    <mergeCell ref="F2:K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12"/>
  <sheetViews>
    <sheetView zoomScalePageLayoutView="0" workbookViewId="0" topLeftCell="A1">
      <selection activeCell="E12" sqref="E12"/>
    </sheetView>
  </sheetViews>
  <sheetFormatPr defaultColWidth="9.140625" defaultRowHeight="15"/>
  <sheetData>
    <row r="5" spans="3:5" ht="15">
      <c r="C5">
        <v>2683</v>
      </c>
      <c r="E5">
        <v>2699</v>
      </c>
    </row>
    <row r="6" spans="3:5" ht="15">
      <c r="C6">
        <v>1619</v>
      </c>
      <c r="E6">
        <v>1639</v>
      </c>
    </row>
    <row r="7" spans="3:5" ht="15">
      <c r="C7">
        <v>1963</v>
      </c>
      <c r="E7">
        <v>1968</v>
      </c>
    </row>
    <row r="8" spans="3:5" ht="15">
      <c r="C8">
        <v>2207</v>
      </c>
      <c r="E8">
        <v>2216</v>
      </c>
    </row>
    <row r="9" spans="3:5" ht="15">
      <c r="C9">
        <v>2016</v>
      </c>
      <c r="E9">
        <v>2029</v>
      </c>
    </row>
    <row r="10" spans="3:5" ht="15">
      <c r="C10">
        <v>1473</v>
      </c>
      <c r="E10">
        <v>1478</v>
      </c>
    </row>
    <row r="11" spans="3:5" ht="15">
      <c r="C11">
        <v>79</v>
      </c>
      <c r="E11">
        <v>79</v>
      </c>
    </row>
    <row r="12" spans="3:5" ht="15">
      <c r="C12">
        <f>SUM(C5:C11)</f>
        <v>12040</v>
      </c>
      <c r="E12">
        <f>SUM(E5:E11)</f>
        <v>12108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2012-08-31T11:37:15Z</cp:lastPrinted>
  <dcterms:created xsi:type="dcterms:W3CDTF">2008-08-24T08:15:08Z</dcterms:created>
  <dcterms:modified xsi:type="dcterms:W3CDTF">2012-10-07T09:01:03Z</dcterms:modified>
  <cp:category/>
  <cp:version/>
  <cp:contentType/>
  <cp:contentStatus/>
</cp:coreProperties>
</file>