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<sst xmlns="http://schemas.openxmlformats.org/spreadsheetml/2006/main" count="21" uniqueCount="19">
  <si>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№ кв</t>
  </si>
  <si>
    <t>площадь квартиры</t>
  </si>
  <si>
    <t>капрем</t>
  </si>
  <si>
    <t>тех обсл</t>
  </si>
  <si>
    <t>тепло</t>
  </si>
  <si>
    <t>кол-во</t>
  </si>
  <si>
    <t>итого</t>
  </si>
  <si>
    <t>ВОДА</t>
  </si>
  <si>
    <t>показания текущие</t>
  </si>
  <si>
    <t>показания прошлые</t>
  </si>
  <si>
    <t>расход квт/час</t>
  </si>
  <si>
    <t>всего квт/час</t>
  </si>
  <si>
    <t>Сумма к оплате (3,08руб)</t>
  </si>
  <si>
    <t>МОП квт/ч</t>
  </si>
  <si>
    <t>электроэнергия</t>
  </si>
  <si>
    <t>потери квт/ч 3,38%</t>
  </si>
  <si>
    <t>ВСЕГО к оплате</t>
  </si>
  <si>
    <t>показания текущ</t>
  </si>
  <si>
    <t>Сводная таблица оплаты ЖКУ за    МАЙ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</si>
</sst>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43" fillId="0" borderId="1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2" fontId="43" fillId="33" borderId="10" xfId="0" applyNumberFormat="1" applyFont="1" applyFill="1" applyBorder="1" applyAlignment="1">
      <alignment/>
    </xf>
    <xf numFmtId="2" fontId="44" fillId="0" borderId="10" xfId="0" applyNumberFormat="1" applyFont="1" applyBorder="1" applyAlignment="1">
      <alignment/>
    </xf>
    <xf numFmtId="1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2" fontId="3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 vertical="top" wrapText="1"/>
    </xf>
    <xf numFmtId="2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1" fontId="43" fillId="33" borderId="10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0" fontId="42" fillId="0" borderId="10" xfId="0" applyFont="1" applyFill="1" applyBorder="1" applyAlignment="1">
      <alignment horizontal="center" wrapText="1"/>
    </xf>
    <xf numFmtId="2" fontId="4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PageLayoutView="0" workbookViewId="0" topLeftCell="A1">
      <selection activeCell="B4" sqref="B1:B16384"/>
    </sheetView>
  </sheetViews>
  <sheetFormatPr defaultColWidth="9.140625" defaultRowHeight="15"/>
  <cols>
    <col min="1" max="1" width="3.00390625" style="0" customWidth="1"/>
    <col min="2" max="2" width="6.140625" style="0" customWidth="1"/>
    <col min="3" max="3" width="7.57421875" style="0" customWidth="1"/>
    <col min="4" max="4" width="8.140625" style="0" customWidth="1"/>
    <col min="5" max="5" width="7.28125" style="0" customWidth="1"/>
    <col min="6" max="6" width="6.00390625" style="0" customWidth="1"/>
    <col min="7" max="7" width="5.8515625" style="0" customWidth="1"/>
    <col min="8" max="8" width="5.00390625" style="0" customWidth="1"/>
    <col min="9" max="9" width="8.28125" style="0" customWidth="1"/>
    <col min="10" max="10" width="6.00390625" style="0" customWidth="1"/>
    <col min="11" max="11" width="5.8515625" style="0" customWidth="1"/>
    <col min="12" max="12" width="6.57421875" style="0" customWidth="1"/>
    <col min="13" max="13" width="6.140625" style="0" customWidth="1"/>
    <col min="14" max="14" width="7.7109375" style="0" customWidth="1"/>
    <col min="15" max="15" width="8.7109375" style="0" customWidth="1"/>
    <col min="16" max="16" width="5.8515625" style="0" customWidth="1"/>
    <col min="17" max="17" width="8.28125" style="0" customWidth="1"/>
    <col min="18" max="18" width="9.7109375" style="0" customWidth="1"/>
  </cols>
  <sheetData>
    <row r="1" spans="1:18" s="4" customFormat="1" ht="30.75" customHeight="1">
      <c r="A1" s="45" t="s">
        <v>18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18"/>
    </row>
    <row r="2" spans="1:18" s="4" customFormat="1" ht="15" customHeight="1">
      <c r="A2" s="51" t="s">
        <v>0</v>
      </c>
      <c r="B2" s="49" t="s">
        <v>1</v>
      </c>
      <c r="C2" s="47" t="s">
        <v>2</v>
      </c>
      <c r="D2" s="47" t="s">
        <v>3</v>
      </c>
      <c r="E2" s="47" t="s">
        <v>4</v>
      </c>
      <c r="F2" s="55" t="s">
        <v>7</v>
      </c>
      <c r="G2" s="56"/>
      <c r="H2" s="56"/>
      <c r="I2" s="57"/>
      <c r="J2" s="55" t="s">
        <v>14</v>
      </c>
      <c r="K2" s="56"/>
      <c r="L2" s="56"/>
      <c r="M2" s="56"/>
      <c r="N2" s="56"/>
      <c r="O2" s="56"/>
      <c r="P2" s="56"/>
      <c r="Q2" s="57"/>
      <c r="R2" s="47" t="s">
        <v>16</v>
      </c>
    </row>
    <row r="3" spans="1:18" s="4" customFormat="1" ht="51.75" customHeight="1">
      <c r="A3" s="52"/>
      <c r="B3" s="50"/>
      <c r="C3" s="48"/>
      <c r="D3" s="48"/>
      <c r="E3" s="48"/>
      <c r="F3" s="13" t="s">
        <v>17</v>
      </c>
      <c r="G3" s="13" t="s">
        <v>9</v>
      </c>
      <c r="H3" s="15" t="s">
        <v>5</v>
      </c>
      <c r="I3" s="13" t="s">
        <v>6</v>
      </c>
      <c r="J3" s="13" t="s">
        <v>8</v>
      </c>
      <c r="K3" s="13" t="s">
        <v>9</v>
      </c>
      <c r="L3" s="13" t="s">
        <v>10</v>
      </c>
      <c r="M3" s="6" t="s">
        <v>15</v>
      </c>
      <c r="N3" s="13" t="s">
        <v>11</v>
      </c>
      <c r="O3" s="13" t="s">
        <v>12</v>
      </c>
      <c r="P3" s="13" t="s">
        <v>13</v>
      </c>
      <c r="Q3" s="3" t="s">
        <v>12</v>
      </c>
      <c r="R3" s="54"/>
    </row>
    <row r="4" spans="1:18" s="4" customFormat="1" ht="13.5" customHeight="1">
      <c r="A4" s="1">
        <v>1</v>
      </c>
      <c r="B4" s="5">
        <v>29.2</v>
      </c>
      <c r="C4" s="7">
        <f>(B4*2)</f>
        <v>58.4</v>
      </c>
      <c r="D4" s="7">
        <f>(B4*14)</f>
        <v>408.8</v>
      </c>
      <c r="E4" s="7"/>
      <c r="F4" s="2">
        <v>677</v>
      </c>
      <c r="G4" s="2">
        <v>671</v>
      </c>
      <c r="H4" s="5">
        <f>(F4-G4)</f>
        <v>6</v>
      </c>
      <c r="I4" s="33">
        <f>SUM(H4*48.6)</f>
        <v>291.6</v>
      </c>
      <c r="J4" s="5">
        <v>5541</v>
      </c>
      <c r="K4" s="5">
        <v>5446</v>
      </c>
      <c r="L4" s="5">
        <f>(J4-K4)</f>
        <v>95</v>
      </c>
      <c r="M4" s="8">
        <f>(L4*0.0338)</f>
        <v>3.211</v>
      </c>
      <c r="N4" s="8">
        <f aca="true" t="shared" si="0" ref="N4:N67">(L4*1.0338)</f>
        <v>98.211</v>
      </c>
      <c r="O4" s="7">
        <v>302.08</v>
      </c>
      <c r="P4" s="8">
        <f>(N4*0.05)</f>
        <v>4.910550000000001</v>
      </c>
      <c r="Q4" s="7">
        <f>(P4*3.08)</f>
        <v>15.124494000000002</v>
      </c>
      <c r="R4" s="7">
        <f>SUM(C4+D4+E4+I4+O4+Q4)</f>
        <v>1076.0044939999998</v>
      </c>
    </row>
    <row r="5" spans="1:18" s="4" customFormat="1" ht="13.5" customHeight="1">
      <c r="A5" s="1">
        <v>2</v>
      </c>
      <c r="B5" s="5">
        <v>27.2</v>
      </c>
      <c r="C5" s="7">
        <f aca="true" t="shared" si="1" ref="C5:C68">(B5*2)</f>
        <v>54.4</v>
      </c>
      <c r="D5" s="7">
        <f aca="true" t="shared" si="2" ref="D5:D68">(B5*14)</f>
        <v>380.8</v>
      </c>
      <c r="E5" s="7"/>
      <c r="F5" s="2">
        <v>543</v>
      </c>
      <c r="G5" s="2">
        <v>538</v>
      </c>
      <c r="H5" s="5">
        <f aca="true" t="shared" si="3" ref="H5:H68">(F5-G5)</f>
        <v>5</v>
      </c>
      <c r="I5" s="33">
        <f aca="true" t="shared" si="4" ref="I5:I68">SUM(H5*48.6)</f>
        <v>243</v>
      </c>
      <c r="J5" s="5">
        <v>4085</v>
      </c>
      <c r="K5" s="5">
        <v>4008</v>
      </c>
      <c r="L5" s="5">
        <f aca="true" t="shared" si="5" ref="L5:L68">(J5-K5)</f>
        <v>77</v>
      </c>
      <c r="M5" s="8">
        <f aca="true" t="shared" si="6" ref="M5:M71">(L5*0.0338)</f>
        <v>2.6026</v>
      </c>
      <c r="N5" s="8">
        <f t="shared" si="0"/>
        <v>79.60260000000001</v>
      </c>
      <c r="O5" s="7">
        <f aca="true" t="shared" si="7" ref="O5:O66">(N5*3.08)</f>
        <v>245.17600800000002</v>
      </c>
      <c r="P5" s="8">
        <f aca="true" t="shared" si="8" ref="P5:P68">(N5*0.05)</f>
        <v>3.980130000000001</v>
      </c>
      <c r="Q5" s="7">
        <v>12.62</v>
      </c>
      <c r="R5" s="7">
        <f aca="true" t="shared" si="9" ref="R5:R68">SUM(C5+D5+E5+I5+O5+Q5)</f>
        <v>935.9960080000001</v>
      </c>
    </row>
    <row r="6" spans="1:18" s="4" customFormat="1" ht="13.5" customHeight="1">
      <c r="A6" s="1">
        <v>3</v>
      </c>
      <c r="B6" s="5">
        <v>41.8</v>
      </c>
      <c r="C6" s="7">
        <f t="shared" si="1"/>
        <v>83.6</v>
      </c>
      <c r="D6" s="7">
        <f t="shared" si="2"/>
        <v>585.1999999999999</v>
      </c>
      <c r="E6" s="7"/>
      <c r="F6" s="36">
        <v>1117</v>
      </c>
      <c r="G6" s="36">
        <v>1097</v>
      </c>
      <c r="H6" s="5">
        <f t="shared" si="3"/>
        <v>20</v>
      </c>
      <c r="I6" s="33">
        <f t="shared" si="4"/>
        <v>972</v>
      </c>
      <c r="J6" s="5">
        <v>6228</v>
      </c>
      <c r="K6" s="5">
        <v>6113</v>
      </c>
      <c r="L6" s="5">
        <f t="shared" si="5"/>
        <v>115</v>
      </c>
      <c r="M6" s="8">
        <f t="shared" si="6"/>
        <v>3.8869999999999996</v>
      </c>
      <c r="N6" s="8">
        <f t="shared" si="0"/>
        <v>118.887</v>
      </c>
      <c r="O6" s="7">
        <f t="shared" si="7"/>
        <v>366.17196</v>
      </c>
      <c r="P6" s="8">
        <f t="shared" si="8"/>
        <v>5.94435</v>
      </c>
      <c r="Q6" s="7">
        <v>18.03</v>
      </c>
      <c r="R6" s="7">
        <f t="shared" si="9"/>
        <v>2025.0019599999998</v>
      </c>
    </row>
    <row r="7" spans="1:18" s="4" customFormat="1" ht="13.5" customHeight="1">
      <c r="A7" s="1">
        <v>4</v>
      </c>
      <c r="B7" s="5">
        <v>29.5</v>
      </c>
      <c r="C7" s="7">
        <f t="shared" si="1"/>
        <v>59</v>
      </c>
      <c r="D7" s="7">
        <f t="shared" si="2"/>
        <v>413</v>
      </c>
      <c r="E7" s="7"/>
      <c r="F7" s="37">
        <v>88</v>
      </c>
      <c r="G7" s="37">
        <v>80</v>
      </c>
      <c r="H7" s="5">
        <f t="shared" si="3"/>
        <v>8</v>
      </c>
      <c r="I7" s="33">
        <f t="shared" si="4"/>
        <v>388.8</v>
      </c>
      <c r="J7" s="5">
        <v>20107</v>
      </c>
      <c r="K7" s="5">
        <v>19965</v>
      </c>
      <c r="L7" s="5">
        <f t="shared" si="5"/>
        <v>142</v>
      </c>
      <c r="M7" s="8">
        <f t="shared" si="6"/>
        <v>4.7996</v>
      </c>
      <c r="N7" s="8">
        <f t="shared" si="0"/>
        <v>146.7996</v>
      </c>
      <c r="O7" s="7">
        <v>452.59</v>
      </c>
      <c r="P7" s="8">
        <f t="shared" si="8"/>
        <v>7.339980000000001</v>
      </c>
      <c r="Q7" s="7">
        <f>(P7*3.08)</f>
        <v>22.607138400000004</v>
      </c>
      <c r="R7" s="7">
        <f t="shared" si="9"/>
        <v>1335.9971383999998</v>
      </c>
    </row>
    <row r="8" spans="1:18" s="4" customFormat="1" ht="13.5" customHeight="1">
      <c r="A8" s="1">
        <v>5</v>
      </c>
      <c r="B8" s="7">
        <v>27</v>
      </c>
      <c r="C8" s="7">
        <f t="shared" si="1"/>
        <v>54</v>
      </c>
      <c r="D8" s="7">
        <f t="shared" si="2"/>
        <v>378</v>
      </c>
      <c r="E8" s="7"/>
      <c r="F8" s="2">
        <v>693</v>
      </c>
      <c r="G8" s="2">
        <v>690</v>
      </c>
      <c r="H8" s="5">
        <f t="shared" si="3"/>
        <v>3</v>
      </c>
      <c r="I8" s="33">
        <f t="shared" si="4"/>
        <v>145.8</v>
      </c>
      <c r="J8" s="5">
        <v>4954</v>
      </c>
      <c r="K8" s="5">
        <v>4873</v>
      </c>
      <c r="L8" s="5">
        <f t="shared" si="5"/>
        <v>81</v>
      </c>
      <c r="M8" s="8">
        <f t="shared" si="6"/>
        <v>2.7377999999999996</v>
      </c>
      <c r="N8" s="8">
        <f t="shared" si="0"/>
        <v>83.73780000000001</v>
      </c>
      <c r="O8" s="7">
        <f t="shared" si="7"/>
        <v>257.91242400000004</v>
      </c>
      <c r="P8" s="8">
        <f t="shared" si="8"/>
        <v>4.186890000000001</v>
      </c>
      <c r="Q8" s="7">
        <v>13.29</v>
      </c>
      <c r="R8" s="7">
        <f t="shared" si="9"/>
        <v>849.002424</v>
      </c>
    </row>
    <row r="9" spans="1:18" s="4" customFormat="1" ht="13.5" customHeight="1">
      <c r="A9" s="1">
        <v>6</v>
      </c>
      <c r="B9" s="7">
        <v>42.2</v>
      </c>
      <c r="C9" s="7">
        <f t="shared" si="1"/>
        <v>84.4</v>
      </c>
      <c r="D9" s="7">
        <f t="shared" si="2"/>
        <v>590.8000000000001</v>
      </c>
      <c r="E9" s="7"/>
      <c r="F9" s="2">
        <v>1737</v>
      </c>
      <c r="G9" s="2">
        <v>1723</v>
      </c>
      <c r="H9" s="5">
        <f t="shared" si="3"/>
        <v>14</v>
      </c>
      <c r="I9" s="33">
        <f t="shared" si="4"/>
        <v>680.4</v>
      </c>
      <c r="J9" s="5">
        <v>12963</v>
      </c>
      <c r="K9" s="5">
        <v>12771</v>
      </c>
      <c r="L9" s="5">
        <f t="shared" si="5"/>
        <v>192</v>
      </c>
      <c r="M9" s="8">
        <f t="shared" si="6"/>
        <v>6.489599999999999</v>
      </c>
      <c r="N9" s="8">
        <f t="shared" si="0"/>
        <v>198.4896</v>
      </c>
      <c r="O9" s="7">
        <v>611.83</v>
      </c>
      <c r="P9" s="8">
        <f t="shared" si="8"/>
        <v>9.92448</v>
      </c>
      <c r="Q9" s="7">
        <f>(P9*3.08)</f>
        <v>30.567398400000002</v>
      </c>
      <c r="R9" s="7">
        <f t="shared" si="9"/>
        <v>1997.9973983999998</v>
      </c>
    </row>
    <row r="10" spans="1:18" s="4" customFormat="1" ht="13.5" customHeight="1">
      <c r="A10" s="1">
        <v>7</v>
      </c>
      <c r="B10" s="7">
        <v>29.7</v>
      </c>
      <c r="C10" s="7">
        <f t="shared" si="1"/>
        <v>59.4</v>
      </c>
      <c r="D10" s="7">
        <f t="shared" si="2"/>
        <v>415.8</v>
      </c>
      <c r="E10" s="7"/>
      <c r="F10" s="2">
        <v>307</v>
      </c>
      <c r="G10" s="2">
        <v>302</v>
      </c>
      <c r="H10" s="5">
        <f t="shared" si="3"/>
        <v>5</v>
      </c>
      <c r="I10" s="33">
        <f t="shared" si="4"/>
        <v>243</v>
      </c>
      <c r="J10" s="5">
        <v>3910</v>
      </c>
      <c r="K10" s="5">
        <v>3823</v>
      </c>
      <c r="L10" s="5">
        <f t="shared" si="5"/>
        <v>87</v>
      </c>
      <c r="M10" s="8">
        <f t="shared" si="6"/>
        <v>2.9406</v>
      </c>
      <c r="N10" s="8">
        <f t="shared" si="0"/>
        <v>89.9406</v>
      </c>
      <c r="O10" s="7">
        <f t="shared" si="7"/>
        <v>277.01704800000005</v>
      </c>
      <c r="P10" s="8">
        <f t="shared" si="8"/>
        <v>4.4970300000000005</v>
      </c>
      <c r="Q10" s="7">
        <v>13.78</v>
      </c>
      <c r="R10" s="7">
        <f t="shared" si="9"/>
        <v>1008.9970480000001</v>
      </c>
    </row>
    <row r="11" spans="1:18" s="23" customFormat="1" ht="13.5" customHeight="1">
      <c r="A11" s="16">
        <v>8</v>
      </c>
      <c r="B11" s="17">
        <v>27.1</v>
      </c>
      <c r="C11" s="17">
        <f t="shared" si="1"/>
        <v>54.2</v>
      </c>
      <c r="D11" s="17">
        <f t="shared" si="2"/>
        <v>379.40000000000003</v>
      </c>
      <c r="E11" s="7"/>
      <c r="F11" s="2">
        <v>854</v>
      </c>
      <c r="G11" s="2">
        <v>839</v>
      </c>
      <c r="H11" s="5">
        <f t="shared" si="3"/>
        <v>15</v>
      </c>
      <c r="I11" s="33">
        <f t="shared" si="4"/>
        <v>729</v>
      </c>
      <c r="J11" s="14">
        <v>5949</v>
      </c>
      <c r="K11" s="14">
        <v>5816</v>
      </c>
      <c r="L11" s="14">
        <f t="shared" si="5"/>
        <v>133</v>
      </c>
      <c r="M11" s="22">
        <f t="shared" si="6"/>
        <v>4.495399999999999</v>
      </c>
      <c r="N11" s="22">
        <f t="shared" si="0"/>
        <v>137.49540000000002</v>
      </c>
      <c r="O11" s="17">
        <v>423.23</v>
      </c>
      <c r="P11" s="8">
        <f t="shared" si="8"/>
        <v>6.874770000000002</v>
      </c>
      <c r="Q11" s="17">
        <f>(P11*3.08)</f>
        <v>21.174291600000004</v>
      </c>
      <c r="R11" s="7">
        <f t="shared" si="9"/>
        <v>1607.0042916</v>
      </c>
    </row>
    <row r="12" spans="1:18" s="4" customFormat="1" ht="13.5" customHeight="1">
      <c r="A12" s="1">
        <v>9</v>
      </c>
      <c r="B12" s="7">
        <v>42.1</v>
      </c>
      <c r="C12" s="7">
        <f t="shared" si="1"/>
        <v>84.2</v>
      </c>
      <c r="D12" s="7">
        <f t="shared" si="2"/>
        <v>589.4</v>
      </c>
      <c r="E12" s="7"/>
      <c r="F12" s="2">
        <v>130</v>
      </c>
      <c r="G12" s="2">
        <v>123</v>
      </c>
      <c r="H12" s="5">
        <f t="shared" si="3"/>
        <v>7</v>
      </c>
      <c r="I12" s="33">
        <f t="shared" si="4"/>
        <v>340.2</v>
      </c>
      <c r="J12" s="5">
        <v>8446</v>
      </c>
      <c r="K12" s="5">
        <v>8342</v>
      </c>
      <c r="L12" s="5">
        <f t="shared" si="5"/>
        <v>104</v>
      </c>
      <c r="M12" s="8">
        <f t="shared" si="6"/>
        <v>3.5151999999999997</v>
      </c>
      <c r="N12" s="8">
        <f t="shared" si="0"/>
        <v>107.51520000000001</v>
      </c>
      <c r="O12" s="7">
        <f t="shared" si="7"/>
        <v>331.14681600000006</v>
      </c>
      <c r="P12" s="8">
        <f t="shared" si="8"/>
        <v>5.3757600000000005</v>
      </c>
      <c r="Q12" s="7">
        <v>16.05</v>
      </c>
      <c r="R12" s="7">
        <f t="shared" si="9"/>
        <v>1360.996816</v>
      </c>
    </row>
    <row r="13" spans="1:18" s="4" customFormat="1" ht="13.5" customHeight="1">
      <c r="A13" s="1">
        <v>10</v>
      </c>
      <c r="B13" s="7">
        <v>29.7</v>
      </c>
      <c r="C13" s="7">
        <f t="shared" si="1"/>
        <v>59.4</v>
      </c>
      <c r="D13" s="7">
        <f t="shared" si="2"/>
        <v>415.8</v>
      </c>
      <c r="E13" s="7"/>
      <c r="F13" s="38">
        <v>197</v>
      </c>
      <c r="G13" s="38">
        <v>189</v>
      </c>
      <c r="H13" s="5">
        <f t="shared" si="3"/>
        <v>8</v>
      </c>
      <c r="I13" s="33">
        <f t="shared" si="4"/>
        <v>388.8</v>
      </c>
      <c r="J13" s="5">
        <v>13443</v>
      </c>
      <c r="K13" s="5">
        <v>13243</v>
      </c>
      <c r="L13" s="5">
        <f t="shared" si="5"/>
        <v>200</v>
      </c>
      <c r="M13" s="8">
        <f t="shared" si="6"/>
        <v>6.76</v>
      </c>
      <c r="N13" s="8">
        <f t="shared" si="0"/>
        <v>206.76000000000002</v>
      </c>
      <c r="O13" s="7">
        <f t="shared" si="7"/>
        <v>636.8208000000001</v>
      </c>
      <c r="P13" s="8">
        <f t="shared" si="8"/>
        <v>10.338000000000001</v>
      </c>
      <c r="Q13" s="7">
        <v>32.18</v>
      </c>
      <c r="R13" s="7">
        <f t="shared" si="9"/>
        <v>1533.0008</v>
      </c>
    </row>
    <row r="14" spans="1:18" s="4" customFormat="1" ht="13.5" customHeight="1">
      <c r="A14" s="1">
        <v>11</v>
      </c>
      <c r="B14" s="7">
        <v>27.5</v>
      </c>
      <c r="C14" s="7">
        <f t="shared" si="1"/>
        <v>55</v>
      </c>
      <c r="D14" s="7">
        <f t="shared" si="2"/>
        <v>385</v>
      </c>
      <c r="E14" s="7"/>
      <c r="F14" s="2">
        <v>346</v>
      </c>
      <c r="G14" s="2">
        <v>340</v>
      </c>
      <c r="H14" s="5">
        <f t="shared" si="3"/>
        <v>6</v>
      </c>
      <c r="I14" s="33">
        <f t="shared" si="4"/>
        <v>291.6</v>
      </c>
      <c r="J14" s="5">
        <v>3229</v>
      </c>
      <c r="K14" s="5">
        <v>3122</v>
      </c>
      <c r="L14" s="5">
        <f t="shared" si="5"/>
        <v>107</v>
      </c>
      <c r="M14" s="8">
        <f t="shared" si="6"/>
        <v>3.6165999999999996</v>
      </c>
      <c r="N14" s="8">
        <f t="shared" si="0"/>
        <v>110.6166</v>
      </c>
      <c r="O14" s="7">
        <v>340.4</v>
      </c>
      <c r="P14" s="8">
        <f t="shared" si="8"/>
        <v>5.530830000000001</v>
      </c>
      <c r="Q14" s="7">
        <v>17</v>
      </c>
      <c r="R14" s="7">
        <f t="shared" si="9"/>
        <v>1089</v>
      </c>
    </row>
    <row r="15" spans="1:18" s="4" customFormat="1" ht="13.5" customHeight="1">
      <c r="A15" s="1">
        <v>12</v>
      </c>
      <c r="B15" s="7">
        <v>41.8</v>
      </c>
      <c r="C15" s="7">
        <f t="shared" si="1"/>
        <v>83.6</v>
      </c>
      <c r="D15" s="7">
        <f t="shared" si="2"/>
        <v>585.1999999999999</v>
      </c>
      <c r="E15" s="7"/>
      <c r="F15" s="38">
        <v>843</v>
      </c>
      <c r="G15" s="38">
        <v>838</v>
      </c>
      <c r="H15" s="5">
        <f t="shared" si="3"/>
        <v>5</v>
      </c>
      <c r="I15" s="33">
        <f t="shared" si="4"/>
        <v>243</v>
      </c>
      <c r="J15" s="5">
        <v>3918</v>
      </c>
      <c r="K15" s="5">
        <v>3848</v>
      </c>
      <c r="L15" s="5">
        <f t="shared" si="5"/>
        <v>70</v>
      </c>
      <c r="M15" s="8">
        <f t="shared" si="6"/>
        <v>2.3659999999999997</v>
      </c>
      <c r="N15" s="8">
        <f t="shared" si="0"/>
        <v>72.366</v>
      </c>
      <c r="O15" s="7">
        <f t="shared" si="7"/>
        <v>222.88728</v>
      </c>
      <c r="P15" s="8">
        <f t="shared" si="8"/>
        <v>3.6183</v>
      </c>
      <c r="Q15" s="7">
        <v>11.31</v>
      </c>
      <c r="R15" s="7">
        <f t="shared" si="9"/>
        <v>1145.9972799999998</v>
      </c>
    </row>
    <row r="16" spans="1:18" s="4" customFormat="1" ht="13.5" customHeight="1">
      <c r="A16" s="1">
        <v>13</v>
      </c>
      <c r="B16" s="7">
        <v>29.7</v>
      </c>
      <c r="C16" s="7">
        <f t="shared" si="1"/>
        <v>59.4</v>
      </c>
      <c r="D16" s="7">
        <f t="shared" si="2"/>
        <v>415.8</v>
      </c>
      <c r="E16" s="7"/>
      <c r="F16" s="37">
        <v>1382</v>
      </c>
      <c r="G16" s="37">
        <v>1372</v>
      </c>
      <c r="H16" s="5">
        <f t="shared" si="3"/>
        <v>10</v>
      </c>
      <c r="I16" s="33">
        <f t="shared" si="4"/>
        <v>486</v>
      </c>
      <c r="J16" s="5">
        <v>18110</v>
      </c>
      <c r="K16" s="5">
        <v>17902</v>
      </c>
      <c r="L16" s="5">
        <f t="shared" si="5"/>
        <v>208</v>
      </c>
      <c r="M16" s="8">
        <f t="shared" si="6"/>
        <v>7.030399999999999</v>
      </c>
      <c r="N16" s="8">
        <f t="shared" si="0"/>
        <v>215.03040000000001</v>
      </c>
      <c r="O16" s="7">
        <f t="shared" si="7"/>
        <v>662.2936320000001</v>
      </c>
      <c r="P16" s="8">
        <f t="shared" si="8"/>
        <v>10.751520000000001</v>
      </c>
      <c r="Q16" s="7">
        <v>33.51</v>
      </c>
      <c r="R16" s="7">
        <f t="shared" si="9"/>
        <v>1657.0036320000002</v>
      </c>
    </row>
    <row r="17" spans="1:18" s="4" customFormat="1" ht="13.5" customHeight="1">
      <c r="A17" s="1">
        <v>14</v>
      </c>
      <c r="B17" s="7">
        <v>27.2</v>
      </c>
      <c r="C17" s="7">
        <f t="shared" si="1"/>
        <v>54.4</v>
      </c>
      <c r="D17" s="7">
        <f t="shared" si="2"/>
        <v>380.8</v>
      </c>
      <c r="E17" s="7"/>
      <c r="F17" s="2">
        <v>280</v>
      </c>
      <c r="G17" s="2">
        <v>262</v>
      </c>
      <c r="H17" s="5">
        <f t="shared" si="3"/>
        <v>18</v>
      </c>
      <c r="I17" s="33">
        <f t="shared" si="4"/>
        <v>874.8000000000001</v>
      </c>
      <c r="J17" s="5">
        <v>6807</v>
      </c>
      <c r="K17" s="5">
        <v>6594</v>
      </c>
      <c r="L17" s="5">
        <f t="shared" si="5"/>
        <v>213</v>
      </c>
      <c r="M17" s="8">
        <f t="shared" si="6"/>
        <v>7.199399999999999</v>
      </c>
      <c r="N17" s="8">
        <f t="shared" si="0"/>
        <v>220.1994</v>
      </c>
      <c r="O17" s="7">
        <f t="shared" si="7"/>
        <v>678.214152</v>
      </c>
      <c r="P17" s="8">
        <f t="shared" si="8"/>
        <v>11.009970000000001</v>
      </c>
      <c r="Q17" s="7">
        <v>337.79</v>
      </c>
      <c r="R17" s="7">
        <f t="shared" si="9"/>
        <v>2326.004152</v>
      </c>
    </row>
    <row r="18" spans="1:18" s="4" customFormat="1" ht="13.5" customHeight="1">
      <c r="A18" s="1">
        <v>15</v>
      </c>
      <c r="B18" s="7">
        <v>41.9</v>
      </c>
      <c r="C18" s="7">
        <f t="shared" si="1"/>
        <v>83.8</v>
      </c>
      <c r="D18" s="7">
        <f t="shared" si="2"/>
        <v>586.6</v>
      </c>
      <c r="E18" s="7"/>
      <c r="F18" s="2">
        <v>1857</v>
      </c>
      <c r="G18" s="2">
        <v>1840</v>
      </c>
      <c r="H18" s="5">
        <f t="shared" si="3"/>
        <v>17</v>
      </c>
      <c r="I18" s="33">
        <f t="shared" si="4"/>
        <v>826.2</v>
      </c>
      <c r="J18" s="5">
        <v>10752</v>
      </c>
      <c r="K18" s="5">
        <v>10534</v>
      </c>
      <c r="L18" s="5">
        <f t="shared" si="5"/>
        <v>218</v>
      </c>
      <c r="M18" s="8">
        <f t="shared" si="6"/>
        <v>7.368399999999999</v>
      </c>
      <c r="N18" s="8">
        <f t="shared" si="0"/>
        <v>225.3684</v>
      </c>
      <c r="O18" s="7">
        <f t="shared" si="7"/>
        <v>694.134672</v>
      </c>
      <c r="P18" s="8">
        <f t="shared" si="8"/>
        <v>11.26842</v>
      </c>
      <c r="Q18" s="7">
        <v>34.27</v>
      </c>
      <c r="R18" s="7">
        <f t="shared" si="9"/>
        <v>2225.004672</v>
      </c>
    </row>
    <row r="19" spans="1:18" s="31" customFormat="1" ht="13.5" customHeight="1">
      <c r="A19" s="19">
        <v>16</v>
      </c>
      <c r="B19" s="20">
        <v>57.2</v>
      </c>
      <c r="C19" s="20">
        <f t="shared" si="1"/>
        <v>114.4</v>
      </c>
      <c r="D19" s="20">
        <f t="shared" si="2"/>
        <v>800.8000000000001</v>
      </c>
      <c r="E19" s="7"/>
      <c r="F19" s="2">
        <v>702</v>
      </c>
      <c r="G19" s="2">
        <v>701</v>
      </c>
      <c r="H19" s="5">
        <f t="shared" si="3"/>
        <v>1</v>
      </c>
      <c r="I19" s="33">
        <f t="shared" si="4"/>
        <v>48.6</v>
      </c>
      <c r="J19" s="5">
        <v>5982</v>
      </c>
      <c r="K19" s="5">
        <v>5929</v>
      </c>
      <c r="L19" s="29">
        <f t="shared" si="5"/>
        <v>53</v>
      </c>
      <c r="M19" s="30">
        <f t="shared" si="6"/>
        <v>1.7913999999999999</v>
      </c>
      <c r="N19" s="30">
        <f t="shared" si="0"/>
        <v>54.7914</v>
      </c>
      <c r="O19" s="20">
        <f t="shared" si="7"/>
        <v>168.75751200000002</v>
      </c>
      <c r="P19" s="8">
        <f t="shared" si="8"/>
        <v>2.7395700000000005</v>
      </c>
      <c r="Q19" s="20">
        <f>(P19*3.08)</f>
        <v>8.437875600000002</v>
      </c>
      <c r="R19" s="20">
        <f t="shared" si="9"/>
        <v>1140.9953876000002</v>
      </c>
    </row>
    <row r="20" spans="1:18" s="4" customFormat="1" ht="13.5" customHeight="1">
      <c r="A20" s="1">
        <v>17</v>
      </c>
      <c r="B20" s="7">
        <v>28.5</v>
      </c>
      <c r="C20" s="7">
        <f t="shared" si="1"/>
        <v>57</v>
      </c>
      <c r="D20" s="7">
        <f t="shared" si="2"/>
        <v>399</v>
      </c>
      <c r="E20" s="7"/>
      <c r="F20" s="2">
        <v>129</v>
      </c>
      <c r="G20" s="2">
        <v>123</v>
      </c>
      <c r="H20" s="5">
        <f t="shared" si="3"/>
        <v>6</v>
      </c>
      <c r="I20" s="33">
        <f t="shared" si="4"/>
        <v>291.6</v>
      </c>
      <c r="J20" s="5">
        <v>8232</v>
      </c>
      <c r="K20" s="5">
        <v>8089</v>
      </c>
      <c r="L20" s="5">
        <f t="shared" si="5"/>
        <v>143</v>
      </c>
      <c r="M20" s="8">
        <f t="shared" si="6"/>
        <v>4.833399999999999</v>
      </c>
      <c r="N20" s="8">
        <f t="shared" si="0"/>
        <v>147.8334</v>
      </c>
      <c r="O20" s="7">
        <v>455.63</v>
      </c>
      <c r="P20" s="8">
        <f t="shared" si="8"/>
        <v>7.391670000000001</v>
      </c>
      <c r="Q20" s="7">
        <f>(P20*3.08)</f>
        <v>22.766343600000006</v>
      </c>
      <c r="R20" s="7">
        <f t="shared" si="9"/>
        <v>1225.9963436</v>
      </c>
    </row>
    <row r="21" spans="1:18" s="4" customFormat="1" ht="13.5" customHeight="1">
      <c r="A21" s="1">
        <v>18</v>
      </c>
      <c r="B21" s="7">
        <v>41.7</v>
      </c>
      <c r="C21" s="7">
        <f t="shared" si="1"/>
        <v>83.4</v>
      </c>
      <c r="D21" s="7">
        <f t="shared" si="2"/>
        <v>583.8000000000001</v>
      </c>
      <c r="E21" s="7"/>
      <c r="F21" s="2">
        <v>190</v>
      </c>
      <c r="G21" s="2">
        <v>188</v>
      </c>
      <c r="H21" s="5">
        <f t="shared" si="3"/>
        <v>2</v>
      </c>
      <c r="I21" s="33">
        <f t="shared" si="4"/>
        <v>97.2</v>
      </c>
      <c r="J21" s="5">
        <v>4145</v>
      </c>
      <c r="K21" s="5">
        <v>4054</v>
      </c>
      <c r="L21" s="5">
        <f t="shared" si="5"/>
        <v>91</v>
      </c>
      <c r="M21" s="8">
        <f t="shared" si="6"/>
        <v>3.0757999999999996</v>
      </c>
      <c r="N21" s="8">
        <f t="shared" si="0"/>
        <v>94.0758</v>
      </c>
      <c r="O21" s="7">
        <f t="shared" si="7"/>
        <v>289.753464</v>
      </c>
      <c r="P21" s="8">
        <f t="shared" si="8"/>
        <v>4.703790000000001</v>
      </c>
      <c r="Q21" s="7">
        <v>14.85</v>
      </c>
      <c r="R21" s="7">
        <f t="shared" si="9"/>
        <v>1069.003464</v>
      </c>
    </row>
    <row r="22" spans="1:18" s="4" customFormat="1" ht="13.5" customHeight="1">
      <c r="A22" s="1">
        <v>19</v>
      </c>
      <c r="B22" s="7">
        <v>57.3</v>
      </c>
      <c r="C22" s="7">
        <f t="shared" si="1"/>
        <v>114.6</v>
      </c>
      <c r="D22" s="7">
        <f t="shared" si="2"/>
        <v>802.1999999999999</v>
      </c>
      <c r="E22" s="7"/>
      <c r="F22" s="2">
        <v>884</v>
      </c>
      <c r="G22" s="2">
        <v>884</v>
      </c>
      <c r="H22" s="5">
        <f t="shared" si="3"/>
        <v>0</v>
      </c>
      <c r="I22" s="33">
        <f t="shared" si="4"/>
        <v>0</v>
      </c>
      <c r="J22" s="5">
        <v>2928</v>
      </c>
      <c r="K22" s="5">
        <v>2924</v>
      </c>
      <c r="L22" s="5">
        <f t="shared" si="5"/>
        <v>4</v>
      </c>
      <c r="M22" s="8">
        <f t="shared" si="6"/>
        <v>0.1352</v>
      </c>
      <c r="N22" s="8">
        <f t="shared" si="0"/>
        <v>4.1352</v>
      </c>
      <c r="O22" s="7">
        <f t="shared" si="7"/>
        <v>12.736416</v>
      </c>
      <c r="P22" s="8">
        <f t="shared" si="8"/>
        <v>0.20676000000000003</v>
      </c>
      <c r="Q22" s="7">
        <v>0.46</v>
      </c>
      <c r="R22" s="7">
        <f t="shared" si="9"/>
        <v>929.996416</v>
      </c>
    </row>
    <row r="23" spans="1:18" s="4" customFormat="1" ht="13.5" customHeight="1">
      <c r="A23" s="1">
        <v>20</v>
      </c>
      <c r="B23" s="7">
        <v>27.4</v>
      </c>
      <c r="C23" s="7">
        <f t="shared" si="1"/>
        <v>54.8</v>
      </c>
      <c r="D23" s="7">
        <f t="shared" si="2"/>
        <v>383.59999999999997</v>
      </c>
      <c r="E23" s="7"/>
      <c r="F23" s="38">
        <v>155</v>
      </c>
      <c r="G23" s="38">
        <v>150</v>
      </c>
      <c r="H23" s="5">
        <f t="shared" si="3"/>
        <v>5</v>
      </c>
      <c r="I23" s="33">
        <f t="shared" si="4"/>
        <v>243</v>
      </c>
      <c r="J23" s="5">
        <v>2216</v>
      </c>
      <c r="K23" s="5">
        <v>2121</v>
      </c>
      <c r="L23" s="5">
        <f t="shared" si="5"/>
        <v>95</v>
      </c>
      <c r="M23" s="8">
        <f t="shared" si="6"/>
        <v>3.211</v>
      </c>
      <c r="N23" s="8">
        <f t="shared" si="0"/>
        <v>98.211</v>
      </c>
      <c r="O23" s="7">
        <f t="shared" si="7"/>
        <v>302.48988</v>
      </c>
      <c r="P23" s="8">
        <f t="shared" si="8"/>
        <v>4.910550000000001</v>
      </c>
      <c r="Q23" s="7">
        <v>15.11</v>
      </c>
      <c r="R23" s="7">
        <f t="shared" si="9"/>
        <v>998.99988</v>
      </c>
    </row>
    <row r="24" spans="1:18" s="4" customFormat="1" ht="13.5" customHeight="1">
      <c r="A24" s="1">
        <v>21</v>
      </c>
      <c r="B24" s="7">
        <v>42.1</v>
      </c>
      <c r="C24" s="7">
        <f t="shared" si="1"/>
        <v>84.2</v>
      </c>
      <c r="D24" s="7">
        <f t="shared" si="2"/>
        <v>589.4</v>
      </c>
      <c r="E24" s="7"/>
      <c r="F24" s="2">
        <v>496</v>
      </c>
      <c r="G24" s="2">
        <v>486</v>
      </c>
      <c r="H24" s="5">
        <f t="shared" si="3"/>
        <v>10</v>
      </c>
      <c r="I24" s="33">
        <f t="shared" si="4"/>
        <v>486</v>
      </c>
      <c r="J24" s="5">
        <v>5385</v>
      </c>
      <c r="K24" s="5">
        <v>5271</v>
      </c>
      <c r="L24" s="5">
        <f t="shared" si="5"/>
        <v>114</v>
      </c>
      <c r="M24" s="8">
        <f t="shared" si="6"/>
        <v>3.8531999999999997</v>
      </c>
      <c r="N24" s="8">
        <f t="shared" si="0"/>
        <v>117.8532</v>
      </c>
      <c r="O24" s="7">
        <f t="shared" si="7"/>
        <v>362.987856</v>
      </c>
      <c r="P24" s="8">
        <f t="shared" si="8"/>
        <v>5.89266</v>
      </c>
      <c r="Q24" s="7">
        <v>18.41</v>
      </c>
      <c r="R24" s="7">
        <f t="shared" si="9"/>
        <v>1540.997856</v>
      </c>
    </row>
    <row r="25" spans="1:18" s="4" customFormat="1" ht="13.5" customHeight="1">
      <c r="A25" s="1">
        <v>22</v>
      </c>
      <c r="B25" s="7">
        <v>57.1</v>
      </c>
      <c r="C25" s="7">
        <f t="shared" si="1"/>
        <v>114.2</v>
      </c>
      <c r="D25" s="7">
        <f t="shared" si="2"/>
        <v>799.4</v>
      </c>
      <c r="E25" s="7"/>
      <c r="F25" s="2">
        <v>705</v>
      </c>
      <c r="G25" s="2">
        <v>700</v>
      </c>
      <c r="H25" s="5">
        <f t="shared" si="3"/>
        <v>5</v>
      </c>
      <c r="I25" s="33">
        <f t="shared" si="4"/>
        <v>243</v>
      </c>
      <c r="J25" s="5">
        <v>6752</v>
      </c>
      <c r="K25" s="5">
        <v>6616</v>
      </c>
      <c r="L25" s="5">
        <f t="shared" si="5"/>
        <v>136</v>
      </c>
      <c r="M25" s="8">
        <f t="shared" si="6"/>
        <v>4.5968</v>
      </c>
      <c r="N25" s="8">
        <f t="shared" si="0"/>
        <v>140.5968</v>
      </c>
      <c r="O25" s="7">
        <f t="shared" si="7"/>
        <v>433.038144</v>
      </c>
      <c r="P25" s="8">
        <f t="shared" si="8"/>
        <v>7.02984</v>
      </c>
      <c r="Q25" s="7">
        <v>21.36</v>
      </c>
      <c r="R25" s="7">
        <f t="shared" si="9"/>
        <v>1610.998144</v>
      </c>
    </row>
    <row r="26" spans="1:18" s="4" customFormat="1" ht="13.5" customHeight="1">
      <c r="A26" s="1">
        <v>23</v>
      </c>
      <c r="B26" s="7">
        <v>27.5</v>
      </c>
      <c r="C26" s="7">
        <f t="shared" si="1"/>
        <v>55</v>
      </c>
      <c r="D26" s="7">
        <f t="shared" si="2"/>
        <v>385</v>
      </c>
      <c r="E26" s="7"/>
      <c r="F26" s="2">
        <v>811</v>
      </c>
      <c r="G26" s="2">
        <v>787</v>
      </c>
      <c r="H26" s="5">
        <f t="shared" si="3"/>
        <v>24</v>
      </c>
      <c r="I26" s="33">
        <f t="shared" si="4"/>
        <v>1166.4</v>
      </c>
      <c r="J26" s="5">
        <v>6372</v>
      </c>
      <c r="K26" s="5">
        <v>6135</v>
      </c>
      <c r="L26" s="5">
        <f t="shared" si="5"/>
        <v>237</v>
      </c>
      <c r="M26" s="8">
        <f t="shared" si="6"/>
        <v>8.010599999999998</v>
      </c>
      <c r="N26" s="8">
        <f t="shared" si="0"/>
        <v>245.0106</v>
      </c>
      <c r="O26" s="7">
        <f t="shared" si="7"/>
        <v>754.632648</v>
      </c>
      <c r="P26" s="8">
        <f t="shared" si="8"/>
        <v>12.250530000000001</v>
      </c>
      <c r="Q26" s="7">
        <v>37.97</v>
      </c>
      <c r="R26" s="7">
        <f t="shared" si="9"/>
        <v>2399.002648</v>
      </c>
    </row>
    <row r="27" spans="1:18" s="4" customFormat="1" ht="13.5" customHeight="1">
      <c r="A27" s="1">
        <v>24</v>
      </c>
      <c r="B27" s="7">
        <v>41.6</v>
      </c>
      <c r="C27" s="7">
        <f t="shared" si="1"/>
        <v>83.2</v>
      </c>
      <c r="D27" s="7">
        <f t="shared" si="2"/>
        <v>582.4</v>
      </c>
      <c r="E27" s="7"/>
      <c r="F27" s="2">
        <v>1008</v>
      </c>
      <c r="G27" s="2">
        <v>997</v>
      </c>
      <c r="H27" s="5">
        <f t="shared" si="3"/>
        <v>11</v>
      </c>
      <c r="I27" s="33">
        <f t="shared" si="4"/>
        <v>534.6</v>
      </c>
      <c r="J27" s="5">
        <v>7348</v>
      </c>
      <c r="K27" s="5">
        <v>7186</v>
      </c>
      <c r="L27" s="5">
        <f t="shared" si="5"/>
        <v>162</v>
      </c>
      <c r="M27" s="8">
        <f t="shared" si="6"/>
        <v>5.475599999999999</v>
      </c>
      <c r="N27" s="8">
        <f t="shared" si="0"/>
        <v>167.47560000000001</v>
      </c>
      <c r="O27" s="7">
        <f t="shared" si="7"/>
        <v>515.8248480000001</v>
      </c>
      <c r="P27" s="8">
        <f t="shared" si="8"/>
        <v>8.373780000000002</v>
      </c>
      <c r="Q27" s="7">
        <v>25.98</v>
      </c>
      <c r="R27" s="7">
        <f t="shared" si="9"/>
        <v>1742.004848</v>
      </c>
    </row>
    <row r="28" spans="1:18" s="4" customFormat="1" ht="13.5" customHeight="1">
      <c r="A28" s="1">
        <v>25</v>
      </c>
      <c r="B28" s="7">
        <v>56.8</v>
      </c>
      <c r="C28" s="7">
        <f t="shared" si="1"/>
        <v>113.6</v>
      </c>
      <c r="D28" s="7">
        <f t="shared" si="2"/>
        <v>795.1999999999999</v>
      </c>
      <c r="E28" s="7"/>
      <c r="F28" s="2">
        <v>679</v>
      </c>
      <c r="G28" s="2">
        <v>674</v>
      </c>
      <c r="H28" s="5">
        <f t="shared" si="3"/>
        <v>5</v>
      </c>
      <c r="I28" s="33">
        <f t="shared" si="4"/>
        <v>243</v>
      </c>
      <c r="J28" s="5">
        <v>4962</v>
      </c>
      <c r="K28" s="5">
        <v>4862</v>
      </c>
      <c r="L28" s="5">
        <f t="shared" si="5"/>
        <v>100</v>
      </c>
      <c r="M28" s="8">
        <f t="shared" si="6"/>
        <v>3.38</v>
      </c>
      <c r="N28" s="8">
        <f t="shared" si="0"/>
        <v>103.38000000000001</v>
      </c>
      <c r="O28" s="7">
        <f t="shared" si="7"/>
        <v>318.41040000000004</v>
      </c>
      <c r="P28" s="8">
        <f t="shared" si="8"/>
        <v>5.1690000000000005</v>
      </c>
      <c r="Q28" s="7">
        <v>15.79</v>
      </c>
      <c r="R28" s="7">
        <f t="shared" si="9"/>
        <v>1486.0004</v>
      </c>
    </row>
    <row r="29" spans="1:18" s="4" customFormat="1" ht="13.5" customHeight="1">
      <c r="A29" s="1">
        <v>26</v>
      </c>
      <c r="B29" s="7">
        <v>27.1</v>
      </c>
      <c r="C29" s="7">
        <f t="shared" si="1"/>
        <v>54.2</v>
      </c>
      <c r="D29" s="7">
        <f t="shared" si="2"/>
        <v>379.40000000000003</v>
      </c>
      <c r="E29" s="7"/>
      <c r="F29" s="2">
        <v>702</v>
      </c>
      <c r="G29" s="2">
        <v>688</v>
      </c>
      <c r="H29" s="5">
        <f t="shared" si="3"/>
        <v>14</v>
      </c>
      <c r="I29" s="33">
        <f t="shared" si="4"/>
        <v>680.4</v>
      </c>
      <c r="J29" s="5">
        <v>3859</v>
      </c>
      <c r="K29" s="5">
        <v>3778</v>
      </c>
      <c r="L29" s="5">
        <f t="shared" si="5"/>
        <v>81</v>
      </c>
      <c r="M29" s="8">
        <f t="shared" si="6"/>
        <v>2.7377999999999996</v>
      </c>
      <c r="N29" s="8">
        <f t="shared" si="0"/>
        <v>83.73780000000001</v>
      </c>
      <c r="O29" s="7">
        <f t="shared" si="7"/>
        <v>257.91242400000004</v>
      </c>
      <c r="P29" s="8">
        <f t="shared" si="8"/>
        <v>4.186890000000001</v>
      </c>
      <c r="Q29" s="7">
        <v>13.09</v>
      </c>
      <c r="R29" s="7">
        <f t="shared" si="9"/>
        <v>1385.002424</v>
      </c>
    </row>
    <row r="30" spans="1:18" s="4" customFormat="1" ht="13.5" customHeight="1">
      <c r="A30" s="1">
        <v>27</v>
      </c>
      <c r="B30" s="7">
        <v>42.5</v>
      </c>
      <c r="C30" s="7">
        <f t="shared" si="1"/>
        <v>85</v>
      </c>
      <c r="D30" s="7">
        <f t="shared" si="2"/>
        <v>595</v>
      </c>
      <c r="E30" s="7"/>
      <c r="F30" s="2">
        <v>243</v>
      </c>
      <c r="G30" s="2">
        <v>242</v>
      </c>
      <c r="H30" s="5">
        <f t="shared" si="3"/>
        <v>1</v>
      </c>
      <c r="I30" s="33">
        <f t="shared" si="4"/>
        <v>48.6</v>
      </c>
      <c r="J30" s="5">
        <v>4002</v>
      </c>
      <c r="K30" s="5">
        <v>3919</v>
      </c>
      <c r="L30" s="5">
        <f t="shared" si="5"/>
        <v>83</v>
      </c>
      <c r="M30" s="8">
        <f t="shared" si="6"/>
        <v>2.8053999999999997</v>
      </c>
      <c r="N30" s="8">
        <f t="shared" si="0"/>
        <v>85.8054</v>
      </c>
      <c r="O30" s="7">
        <f t="shared" si="7"/>
        <v>264.280632</v>
      </c>
      <c r="P30" s="8">
        <f t="shared" si="8"/>
        <v>4.2902700000000005</v>
      </c>
      <c r="Q30" s="7">
        <v>13.12</v>
      </c>
      <c r="R30" s="7">
        <f t="shared" si="9"/>
        <v>1006.0006320000001</v>
      </c>
    </row>
    <row r="31" spans="1:18" s="4" customFormat="1" ht="13.5" customHeight="1">
      <c r="A31" s="1">
        <v>28</v>
      </c>
      <c r="B31" s="7">
        <v>57.2</v>
      </c>
      <c r="C31" s="7">
        <f t="shared" si="1"/>
        <v>114.4</v>
      </c>
      <c r="D31" s="7">
        <f t="shared" si="2"/>
        <v>800.8000000000001</v>
      </c>
      <c r="E31" s="7"/>
      <c r="F31" s="2">
        <v>341</v>
      </c>
      <c r="G31" s="2">
        <v>336</v>
      </c>
      <c r="H31" s="5">
        <f t="shared" si="3"/>
        <v>5</v>
      </c>
      <c r="I31" s="33">
        <f t="shared" si="4"/>
        <v>243</v>
      </c>
      <c r="J31" s="5">
        <v>2003</v>
      </c>
      <c r="K31" s="5">
        <v>1959</v>
      </c>
      <c r="L31" s="5">
        <f t="shared" si="5"/>
        <v>44</v>
      </c>
      <c r="M31" s="8">
        <f t="shared" si="6"/>
        <v>1.4871999999999999</v>
      </c>
      <c r="N31" s="8">
        <f t="shared" si="0"/>
        <v>45.4872</v>
      </c>
      <c r="O31" s="7">
        <f t="shared" si="7"/>
        <v>140.10057600000002</v>
      </c>
      <c r="P31" s="8">
        <f t="shared" si="8"/>
        <v>2.27436</v>
      </c>
      <c r="Q31" s="7">
        <v>6.7</v>
      </c>
      <c r="R31" s="7">
        <f t="shared" si="9"/>
        <v>1305.0005760000001</v>
      </c>
    </row>
    <row r="32" spans="1:18" s="4" customFormat="1" ht="13.5" customHeight="1">
      <c r="A32" s="1">
        <v>29</v>
      </c>
      <c r="B32" s="7">
        <v>27.6</v>
      </c>
      <c r="C32" s="7">
        <f t="shared" si="1"/>
        <v>55.2</v>
      </c>
      <c r="D32" s="7">
        <f t="shared" si="2"/>
        <v>386.40000000000003</v>
      </c>
      <c r="E32" s="7"/>
      <c r="F32" s="38">
        <v>374</v>
      </c>
      <c r="G32" s="38">
        <v>366</v>
      </c>
      <c r="H32" s="5">
        <f t="shared" si="3"/>
        <v>8</v>
      </c>
      <c r="I32" s="33">
        <f t="shared" si="4"/>
        <v>388.8</v>
      </c>
      <c r="J32" s="5">
        <v>7244</v>
      </c>
      <c r="K32" s="5">
        <v>6948</v>
      </c>
      <c r="L32" s="5">
        <f t="shared" si="5"/>
        <v>296</v>
      </c>
      <c r="M32" s="8">
        <f t="shared" si="6"/>
        <v>10.0048</v>
      </c>
      <c r="N32" s="8">
        <f t="shared" si="0"/>
        <v>306.0048</v>
      </c>
      <c r="O32" s="7">
        <f t="shared" si="7"/>
        <v>942.494784</v>
      </c>
      <c r="P32" s="8">
        <f t="shared" si="8"/>
        <v>15.30024</v>
      </c>
      <c r="Q32" s="7">
        <v>47.11</v>
      </c>
      <c r="R32" s="7">
        <f t="shared" si="9"/>
        <v>1820.004784</v>
      </c>
    </row>
    <row r="33" spans="1:18" s="4" customFormat="1" ht="13.5" customHeight="1">
      <c r="A33" s="1">
        <v>30</v>
      </c>
      <c r="B33" s="7">
        <v>42.5</v>
      </c>
      <c r="C33" s="7">
        <f t="shared" si="1"/>
        <v>85</v>
      </c>
      <c r="D33" s="7">
        <f t="shared" si="2"/>
        <v>595</v>
      </c>
      <c r="E33" s="7"/>
      <c r="F33" s="2">
        <v>706</v>
      </c>
      <c r="G33" s="2">
        <v>697</v>
      </c>
      <c r="H33" s="5">
        <f t="shared" si="3"/>
        <v>9</v>
      </c>
      <c r="I33" s="33">
        <f t="shared" si="4"/>
        <v>437.40000000000003</v>
      </c>
      <c r="J33" s="5">
        <v>10763</v>
      </c>
      <c r="K33" s="5">
        <v>10531</v>
      </c>
      <c r="L33" s="5">
        <f t="shared" si="5"/>
        <v>232</v>
      </c>
      <c r="M33" s="8">
        <f t="shared" si="6"/>
        <v>7.8416</v>
      </c>
      <c r="N33" s="8">
        <f t="shared" si="0"/>
        <v>239.8416</v>
      </c>
      <c r="O33" s="7">
        <f t="shared" si="7"/>
        <v>738.712128</v>
      </c>
      <c r="P33" s="8">
        <f t="shared" si="8"/>
        <v>11.992080000000001</v>
      </c>
      <c r="Q33" s="7">
        <v>36.89</v>
      </c>
      <c r="R33" s="7">
        <f t="shared" si="9"/>
        <v>1893.0021280000003</v>
      </c>
    </row>
    <row r="34" spans="1:18" s="31" customFormat="1" ht="13.5" customHeight="1">
      <c r="A34" s="19">
        <v>31</v>
      </c>
      <c r="B34" s="20">
        <v>42</v>
      </c>
      <c r="C34" s="20">
        <f t="shared" si="1"/>
        <v>84</v>
      </c>
      <c r="D34" s="20">
        <f t="shared" si="2"/>
        <v>588</v>
      </c>
      <c r="E34" s="7"/>
      <c r="F34" s="37">
        <v>1128</v>
      </c>
      <c r="G34" s="37">
        <v>1119</v>
      </c>
      <c r="H34" s="5">
        <f t="shared" si="3"/>
        <v>9</v>
      </c>
      <c r="I34" s="33">
        <f t="shared" si="4"/>
        <v>437.40000000000003</v>
      </c>
      <c r="J34" s="5">
        <v>4827</v>
      </c>
      <c r="K34" s="5">
        <v>4672</v>
      </c>
      <c r="L34" s="29">
        <f t="shared" si="5"/>
        <v>155</v>
      </c>
      <c r="M34" s="30">
        <f t="shared" si="6"/>
        <v>5.239</v>
      </c>
      <c r="N34" s="30">
        <f t="shared" si="0"/>
        <v>160.239</v>
      </c>
      <c r="O34" s="20">
        <f t="shared" si="7"/>
        <v>493.53612000000004</v>
      </c>
      <c r="P34" s="8">
        <f t="shared" si="8"/>
        <v>8.01195</v>
      </c>
      <c r="Q34" s="20">
        <v>3.06</v>
      </c>
      <c r="R34" s="20">
        <f t="shared" si="9"/>
        <v>1605.99612</v>
      </c>
    </row>
    <row r="35" spans="1:18" s="4" customFormat="1" ht="13.5" customHeight="1">
      <c r="A35" s="1">
        <v>32</v>
      </c>
      <c r="B35" s="7">
        <v>27.4</v>
      </c>
      <c r="C35" s="7">
        <f t="shared" si="1"/>
        <v>54.8</v>
      </c>
      <c r="D35" s="7">
        <f t="shared" si="2"/>
        <v>383.59999999999997</v>
      </c>
      <c r="E35" s="7"/>
      <c r="F35" s="2">
        <v>991</v>
      </c>
      <c r="G35" s="2">
        <v>981</v>
      </c>
      <c r="H35" s="5">
        <f t="shared" si="3"/>
        <v>10</v>
      </c>
      <c r="I35" s="33">
        <f t="shared" si="4"/>
        <v>486</v>
      </c>
      <c r="J35" s="5">
        <v>5267</v>
      </c>
      <c r="K35" s="5">
        <v>5194</v>
      </c>
      <c r="L35" s="5">
        <f t="shared" si="5"/>
        <v>73</v>
      </c>
      <c r="M35" s="8">
        <f t="shared" si="6"/>
        <v>2.4673999999999996</v>
      </c>
      <c r="N35" s="8">
        <f t="shared" si="0"/>
        <v>75.4674</v>
      </c>
      <c r="O35" s="7">
        <f t="shared" si="7"/>
        <v>232.439592</v>
      </c>
      <c r="P35" s="8">
        <f t="shared" si="8"/>
        <v>3.77337</v>
      </c>
      <c r="Q35" s="7">
        <v>11.16</v>
      </c>
      <c r="R35" s="7">
        <f t="shared" si="9"/>
        <v>1167.9995920000001</v>
      </c>
    </row>
    <row r="36" spans="1:18" s="4" customFormat="1" ht="13.5" customHeight="1">
      <c r="A36" s="1">
        <v>33</v>
      </c>
      <c r="B36" s="7">
        <v>57.7</v>
      </c>
      <c r="C36" s="7">
        <f t="shared" si="1"/>
        <v>115.4</v>
      </c>
      <c r="D36" s="7">
        <f t="shared" si="2"/>
        <v>807.8000000000001</v>
      </c>
      <c r="E36" s="7"/>
      <c r="F36" s="2">
        <v>2033</v>
      </c>
      <c r="G36" s="2">
        <v>2013</v>
      </c>
      <c r="H36" s="5">
        <f t="shared" si="3"/>
        <v>20</v>
      </c>
      <c r="I36" s="33">
        <f t="shared" si="4"/>
        <v>972</v>
      </c>
      <c r="J36" s="5">
        <v>13124</v>
      </c>
      <c r="K36" s="5">
        <v>12911</v>
      </c>
      <c r="L36" s="5">
        <f t="shared" si="5"/>
        <v>213</v>
      </c>
      <c r="M36" s="8">
        <f t="shared" si="6"/>
        <v>7.199399999999999</v>
      </c>
      <c r="N36" s="8">
        <f t="shared" si="0"/>
        <v>220.1994</v>
      </c>
      <c r="O36" s="7">
        <f t="shared" si="7"/>
        <v>678.214152</v>
      </c>
      <c r="P36" s="8">
        <f t="shared" si="8"/>
        <v>11.009970000000001</v>
      </c>
      <c r="Q36" s="7">
        <v>33.59</v>
      </c>
      <c r="R36" s="7">
        <f t="shared" si="9"/>
        <v>2607.0041520000004</v>
      </c>
    </row>
    <row r="37" spans="1:18" s="4" customFormat="1" ht="13.5" customHeight="1">
      <c r="A37" s="1">
        <v>34</v>
      </c>
      <c r="B37" s="7">
        <v>42</v>
      </c>
      <c r="C37" s="7">
        <f t="shared" si="1"/>
        <v>84</v>
      </c>
      <c r="D37" s="7">
        <f t="shared" si="2"/>
        <v>588</v>
      </c>
      <c r="E37" s="7"/>
      <c r="F37" s="2">
        <v>1058</v>
      </c>
      <c r="G37" s="2">
        <v>1047</v>
      </c>
      <c r="H37" s="5">
        <f t="shared" si="3"/>
        <v>11</v>
      </c>
      <c r="I37" s="33">
        <f t="shared" si="4"/>
        <v>534.6</v>
      </c>
      <c r="J37" s="5">
        <v>6833</v>
      </c>
      <c r="K37" s="5">
        <v>6690</v>
      </c>
      <c r="L37" s="5">
        <f t="shared" si="5"/>
        <v>143</v>
      </c>
      <c r="M37" s="8">
        <f t="shared" si="6"/>
        <v>4.833399999999999</v>
      </c>
      <c r="N37" s="8">
        <f t="shared" si="0"/>
        <v>147.8334</v>
      </c>
      <c r="O37" s="7">
        <f t="shared" si="7"/>
        <v>455.32687200000004</v>
      </c>
      <c r="P37" s="8">
        <f t="shared" si="8"/>
        <v>7.391670000000001</v>
      </c>
      <c r="Q37" s="7">
        <v>23.07</v>
      </c>
      <c r="R37" s="7">
        <f t="shared" si="9"/>
        <v>1684.996872</v>
      </c>
    </row>
    <row r="38" spans="1:18" s="4" customFormat="1" ht="13.5" customHeight="1">
      <c r="A38" s="1">
        <v>35</v>
      </c>
      <c r="B38" s="7">
        <v>27.4</v>
      </c>
      <c r="C38" s="7">
        <f t="shared" si="1"/>
        <v>54.8</v>
      </c>
      <c r="D38" s="7">
        <f t="shared" si="2"/>
        <v>383.59999999999997</v>
      </c>
      <c r="E38" s="7"/>
      <c r="F38" s="2">
        <v>488</v>
      </c>
      <c r="G38" s="2">
        <v>488</v>
      </c>
      <c r="H38" s="5">
        <f t="shared" si="3"/>
        <v>0</v>
      </c>
      <c r="I38" s="33">
        <f t="shared" si="4"/>
        <v>0</v>
      </c>
      <c r="J38" s="5">
        <v>1604</v>
      </c>
      <c r="K38" s="5">
        <v>1571</v>
      </c>
      <c r="L38" s="5">
        <f t="shared" si="5"/>
        <v>33</v>
      </c>
      <c r="M38" s="8">
        <f t="shared" si="6"/>
        <v>1.1154</v>
      </c>
      <c r="N38" s="8">
        <f t="shared" si="0"/>
        <v>34.1154</v>
      </c>
      <c r="O38" s="7">
        <f t="shared" si="7"/>
        <v>105.075432</v>
      </c>
      <c r="P38" s="8">
        <f t="shared" si="8"/>
        <v>1.7057700000000002</v>
      </c>
      <c r="Q38" s="7">
        <v>5.52</v>
      </c>
      <c r="R38" s="7">
        <f t="shared" si="9"/>
        <v>548.9954319999999</v>
      </c>
    </row>
    <row r="39" spans="1:18" s="4" customFormat="1" ht="13.5" customHeight="1">
      <c r="A39" s="1">
        <v>36</v>
      </c>
      <c r="B39" s="7">
        <v>57.7</v>
      </c>
      <c r="C39" s="7">
        <f t="shared" si="1"/>
        <v>115.4</v>
      </c>
      <c r="D39" s="7">
        <f t="shared" si="2"/>
        <v>807.8000000000001</v>
      </c>
      <c r="E39" s="7"/>
      <c r="F39" s="37">
        <v>925</v>
      </c>
      <c r="G39" s="37">
        <v>925</v>
      </c>
      <c r="H39" s="5">
        <f t="shared" si="3"/>
        <v>0</v>
      </c>
      <c r="I39" s="33">
        <f t="shared" si="4"/>
        <v>0</v>
      </c>
      <c r="J39" s="5">
        <v>4145</v>
      </c>
      <c r="K39" s="5">
        <v>4119</v>
      </c>
      <c r="L39" s="5">
        <f t="shared" si="5"/>
        <v>26</v>
      </c>
      <c r="M39" s="8">
        <f t="shared" si="6"/>
        <v>0.8787999999999999</v>
      </c>
      <c r="N39" s="8">
        <f t="shared" si="0"/>
        <v>26.878800000000002</v>
      </c>
      <c r="O39" s="7">
        <f t="shared" si="7"/>
        <v>82.78670400000001</v>
      </c>
      <c r="P39" s="8">
        <f t="shared" si="8"/>
        <v>1.3439400000000001</v>
      </c>
      <c r="Q39" s="7">
        <v>4.01</v>
      </c>
      <c r="R39" s="7">
        <f t="shared" si="9"/>
        <v>1009.996704</v>
      </c>
    </row>
    <row r="40" spans="1:18" s="4" customFormat="1" ht="13.5" customHeight="1">
      <c r="A40" s="1">
        <v>37</v>
      </c>
      <c r="B40" s="7">
        <v>41.8</v>
      </c>
      <c r="C40" s="7">
        <f t="shared" si="1"/>
        <v>83.6</v>
      </c>
      <c r="D40" s="7">
        <f t="shared" si="2"/>
        <v>585.1999999999999</v>
      </c>
      <c r="E40" s="7"/>
      <c r="F40" s="2">
        <v>667</v>
      </c>
      <c r="G40" s="2">
        <v>656</v>
      </c>
      <c r="H40" s="5">
        <f t="shared" si="3"/>
        <v>11</v>
      </c>
      <c r="I40" s="33">
        <f t="shared" si="4"/>
        <v>534.6</v>
      </c>
      <c r="J40" s="5">
        <v>4370</v>
      </c>
      <c r="K40" s="5">
        <v>4277</v>
      </c>
      <c r="L40" s="5">
        <f t="shared" si="5"/>
        <v>93</v>
      </c>
      <c r="M40" s="8">
        <f t="shared" si="6"/>
        <v>3.1433999999999997</v>
      </c>
      <c r="N40" s="8">
        <f t="shared" si="0"/>
        <v>96.1434</v>
      </c>
      <c r="O40" s="7">
        <f t="shared" si="7"/>
        <v>296.121672</v>
      </c>
      <c r="P40" s="8">
        <f t="shared" si="8"/>
        <v>4.80717</v>
      </c>
      <c r="Q40" s="7">
        <v>14.48</v>
      </c>
      <c r="R40" s="7">
        <f t="shared" si="9"/>
        <v>1514.001672</v>
      </c>
    </row>
    <row r="41" spans="1:18" s="4" customFormat="1" ht="13.5" customHeight="1">
      <c r="A41" s="1">
        <v>38</v>
      </c>
      <c r="B41" s="7">
        <v>27.2</v>
      </c>
      <c r="C41" s="7">
        <f t="shared" si="1"/>
        <v>54.4</v>
      </c>
      <c r="D41" s="7">
        <f t="shared" si="2"/>
        <v>380.8</v>
      </c>
      <c r="E41" s="7"/>
      <c r="F41" s="37">
        <v>50</v>
      </c>
      <c r="G41" s="37">
        <v>46</v>
      </c>
      <c r="H41" s="5">
        <f t="shared" si="3"/>
        <v>4</v>
      </c>
      <c r="I41" s="33">
        <f>SUM(H41*48.6)</f>
        <v>194.4</v>
      </c>
      <c r="J41" s="5">
        <v>4868</v>
      </c>
      <c r="K41" s="5">
        <v>4776</v>
      </c>
      <c r="L41" s="5">
        <f t="shared" si="5"/>
        <v>92</v>
      </c>
      <c r="M41" s="8">
        <f t="shared" si="6"/>
        <v>3.1095999999999995</v>
      </c>
      <c r="N41" s="8">
        <f t="shared" si="0"/>
        <v>95.1096</v>
      </c>
      <c r="O41" s="7">
        <f t="shared" si="7"/>
        <v>292.937568</v>
      </c>
      <c r="P41" s="8">
        <f t="shared" si="8"/>
        <v>4.75548</v>
      </c>
      <c r="Q41" s="7">
        <v>14.46</v>
      </c>
      <c r="R41" s="7">
        <f t="shared" si="9"/>
        <v>936.997568</v>
      </c>
    </row>
    <row r="42" spans="1:18" s="4" customFormat="1" ht="13.5" customHeight="1">
      <c r="A42" s="1">
        <v>39</v>
      </c>
      <c r="B42" s="7">
        <v>57.1</v>
      </c>
      <c r="C42" s="7">
        <f t="shared" si="1"/>
        <v>114.2</v>
      </c>
      <c r="D42" s="7">
        <f t="shared" si="2"/>
        <v>799.4</v>
      </c>
      <c r="E42" s="7"/>
      <c r="F42" s="37">
        <v>125</v>
      </c>
      <c r="G42" s="37">
        <v>113</v>
      </c>
      <c r="H42" s="5">
        <f t="shared" si="3"/>
        <v>12</v>
      </c>
      <c r="I42" s="33">
        <f t="shared" si="4"/>
        <v>583.2</v>
      </c>
      <c r="J42" s="5">
        <v>6433</v>
      </c>
      <c r="K42" s="5">
        <v>6242</v>
      </c>
      <c r="L42" s="5">
        <f t="shared" si="5"/>
        <v>191</v>
      </c>
      <c r="M42" s="8">
        <f t="shared" si="6"/>
        <v>6.455799999999999</v>
      </c>
      <c r="N42" s="8">
        <f t="shared" si="0"/>
        <v>197.4558</v>
      </c>
      <c r="O42" s="7">
        <f t="shared" si="7"/>
        <v>608.1638640000001</v>
      </c>
      <c r="P42" s="8">
        <f t="shared" si="8"/>
        <v>9.872790000000002</v>
      </c>
      <c r="Q42" s="7">
        <v>30.04</v>
      </c>
      <c r="R42" s="7">
        <f t="shared" si="9"/>
        <v>2135.0038640000002</v>
      </c>
    </row>
    <row r="43" spans="1:18" s="4" customFormat="1" ht="13.5" customHeight="1">
      <c r="A43" s="1">
        <v>40</v>
      </c>
      <c r="B43" s="7">
        <v>42</v>
      </c>
      <c r="C43" s="7">
        <f t="shared" si="1"/>
        <v>84</v>
      </c>
      <c r="D43" s="7">
        <f t="shared" si="2"/>
        <v>588</v>
      </c>
      <c r="E43" s="7"/>
      <c r="F43" s="2">
        <v>153</v>
      </c>
      <c r="G43" s="2">
        <v>148</v>
      </c>
      <c r="H43" s="5">
        <f t="shared" si="3"/>
        <v>5</v>
      </c>
      <c r="I43" s="33">
        <f t="shared" si="4"/>
        <v>243</v>
      </c>
      <c r="J43" s="5">
        <v>4809</v>
      </c>
      <c r="K43" s="5">
        <v>4715</v>
      </c>
      <c r="L43" s="5">
        <f t="shared" si="5"/>
        <v>94</v>
      </c>
      <c r="M43" s="8">
        <f t="shared" si="6"/>
        <v>3.1771999999999996</v>
      </c>
      <c r="N43" s="8">
        <f t="shared" si="0"/>
        <v>97.1772</v>
      </c>
      <c r="O43" s="7">
        <f t="shared" si="7"/>
        <v>299.305776</v>
      </c>
      <c r="P43" s="8">
        <f t="shared" si="8"/>
        <v>4.85886</v>
      </c>
      <c r="Q43" s="7">
        <v>14.69</v>
      </c>
      <c r="R43" s="7">
        <f t="shared" si="9"/>
        <v>1228.995776</v>
      </c>
    </row>
    <row r="44" spans="1:18" s="4" customFormat="1" ht="13.5" customHeight="1">
      <c r="A44" s="1">
        <v>41</v>
      </c>
      <c r="B44" s="7">
        <v>27.1</v>
      </c>
      <c r="C44" s="7">
        <f t="shared" si="1"/>
        <v>54.2</v>
      </c>
      <c r="D44" s="7">
        <f t="shared" si="2"/>
        <v>379.40000000000003</v>
      </c>
      <c r="E44" s="7"/>
      <c r="F44" s="2">
        <v>1689</v>
      </c>
      <c r="G44" s="2">
        <v>1681</v>
      </c>
      <c r="H44" s="5">
        <f t="shared" si="3"/>
        <v>8</v>
      </c>
      <c r="I44" s="33">
        <f t="shared" si="4"/>
        <v>388.8</v>
      </c>
      <c r="J44" s="5">
        <v>7934</v>
      </c>
      <c r="K44" s="5">
        <v>7759</v>
      </c>
      <c r="L44" s="5">
        <f t="shared" si="5"/>
        <v>175</v>
      </c>
      <c r="M44" s="8">
        <f t="shared" si="6"/>
        <v>5.914999999999999</v>
      </c>
      <c r="N44" s="8">
        <f t="shared" si="0"/>
        <v>180.91500000000002</v>
      </c>
      <c r="O44" s="7">
        <f t="shared" si="7"/>
        <v>557.2182</v>
      </c>
      <c r="P44" s="8">
        <f t="shared" si="8"/>
        <v>9.045750000000002</v>
      </c>
      <c r="Q44" s="7">
        <v>27.38</v>
      </c>
      <c r="R44" s="7">
        <f t="shared" si="9"/>
        <v>1406.9982000000002</v>
      </c>
    </row>
    <row r="45" spans="1:18" s="4" customFormat="1" ht="13.5" customHeight="1">
      <c r="A45" s="1">
        <v>42</v>
      </c>
      <c r="B45" s="7">
        <v>57.5</v>
      </c>
      <c r="C45" s="7">
        <f t="shared" si="1"/>
        <v>115</v>
      </c>
      <c r="D45" s="7">
        <f t="shared" si="2"/>
        <v>805</v>
      </c>
      <c r="E45" s="7"/>
      <c r="F45" s="2">
        <v>443</v>
      </c>
      <c r="G45" s="2">
        <v>440</v>
      </c>
      <c r="H45" s="5">
        <f t="shared" si="3"/>
        <v>3</v>
      </c>
      <c r="I45" s="33">
        <f t="shared" si="4"/>
        <v>145.8</v>
      </c>
      <c r="J45" s="5">
        <v>4375</v>
      </c>
      <c r="K45" s="5">
        <v>4262</v>
      </c>
      <c r="L45" s="5">
        <f t="shared" si="5"/>
        <v>113</v>
      </c>
      <c r="M45" s="8">
        <f t="shared" si="6"/>
        <v>3.8193999999999995</v>
      </c>
      <c r="N45" s="8">
        <f t="shared" si="0"/>
        <v>116.8194</v>
      </c>
      <c r="O45" s="7">
        <f t="shared" si="7"/>
        <v>359.80375200000003</v>
      </c>
      <c r="P45" s="8">
        <f t="shared" si="8"/>
        <v>5.84097</v>
      </c>
      <c r="Q45" s="7">
        <v>18.4</v>
      </c>
      <c r="R45" s="7">
        <f t="shared" si="9"/>
        <v>1444.003752</v>
      </c>
    </row>
    <row r="46" spans="1:18" s="4" customFormat="1" ht="13.5" customHeight="1">
      <c r="A46" s="1">
        <v>43</v>
      </c>
      <c r="B46" s="7">
        <v>41.5</v>
      </c>
      <c r="C46" s="7">
        <f t="shared" si="1"/>
        <v>83</v>
      </c>
      <c r="D46" s="7">
        <f t="shared" si="2"/>
        <v>581</v>
      </c>
      <c r="E46" s="7"/>
      <c r="F46" s="2">
        <v>740</v>
      </c>
      <c r="G46" s="2">
        <v>735</v>
      </c>
      <c r="H46" s="5">
        <f t="shared" si="3"/>
        <v>5</v>
      </c>
      <c r="I46" s="33">
        <f t="shared" si="4"/>
        <v>243</v>
      </c>
      <c r="J46" s="5">
        <v>6577</v>
      </c>
      <c r="K46" s="5">
        <v>6441</v>
      </c>
      <c r="L46" s="5">
        <f t="shared" si="5"/>
        <v>136</v>
      </c>
      <c r="M46" s="8">
        <f t="shared" si="6"/>
        <v>4.5968</v>
      </c>
      <c r="N46" s="8">
        <f t="shared" si="0"/>
        <v>140.5968</v>
      </c>
      <c r="O46" s="7">
        <f t="shared" si="7"/>
        <v>433.038144</v>
      </c>
      <c r="P46" s="8">
        <f t="shared" si="8"/>
        <v>7.02984</v>
      </c>
      <c r="Q46" s="7">
        <v>21.96</v>
      </c>
      <c r="R46" s="7">
        <f t="shared" si="9"/>
        <v>1361.9981440000001</v>
      </c>
    </row>
    <row r="47" spans="1:18" s="4" customFormat="1" ht="13.5" customHeight="1">
      <c r="A47" s="1">
        <v>44</v>
      </c>
      <c r="B47" s="7">
        <v>27.3</v>
      </c>
      <c r="C47" s="7">
        <f t="shared" si="1"/>
        <v>54.6</v>
      </c>
      <c r="D47" s="7">
        <f t="shared" si="2"/>
        <v>382.2</v>
      </c>
      <c r="E47" s="7"/>
      <c r="F47" s="38">
        <v>1012</v>
      </c>
      <c r="G47" s="38">
        <v>1002</v>
      </c>
      <c r="H47" s="5">
        <f t="shared" si="3"/>
        <v>10</v>
      </c>
      <c r="I47" s="33">
        <f t="shared" si="4"/>
        <v>486</v>
      </c>
      <c r="J47" s="5">
        <v>6832</v>
      </c>
      <c r="K47" s="5">
        <v>6593</v>
      </c>
      <c r="L47" s="5">
        <f t="shared" si="5"/>
        <v>239</v>
      </c>
      <c r="M47" s="8">
        <f t="shared" si="6"/>
        <v>8.078199999999999</v>
      </c>
      <c r="N47" s="8">
        <f t="shared" si="0"/>
        <v>247.0782</v>
      </c>
      <c r="O47" s="7">
        <f t="shared" si="7"/>
        <v>761.000856</v>
      </c>
      <c r="P47" s="8">
        <f t="shared" si="8"/>
        <v>12.35391</v>
      </c>
      <c r="Q47" s="7">
        <v>38.2</v>
      </c>
      <c r="R47" s="7">
        <f t="shared" si="9"/>
        <v>1722.0008559999999</v>
      </c>
    </row>
    <row r="48" spans="1:18" s="4" customFormat="1" ht="13.5" customHeight="1">
      <c r="A48" s="1">
        <v>45</v>
      </c>
      <c r="B48" s="7">
        <v>57.9</v>
      </c>
      <c r="C48" s="7">
        <f t="shared" si="1"/>
        <v>115.8</v>
      </c>
      <c r="D48" s="7">
        <f t="shared" si="2"/>
        <v>810.6</v>
      </c>
      <c r="E48" s="7"/>
      <c r="F48" s="2">
        <v>1257</v>
      </c>
      <c r="G48" s="2">
        <v>1252</v>
      </c>
      <c r="H48" s="5">
        <f t="shared" si="3"/>
        <v>5</v>
      </c>
      <c r="I48" s="33">
        <f t="shared" si="4"/>
        <v>243</v>
      </c>
      <c r="J48" s="5">
        <v>11542</v>
      </c>
      <c r="K48" s="5">
        <v>11312</v>
      </c>
      <c r="L48" s="5">
        <f t="shared" si="5"/>
        <v>230</v>
      </c>
      <c r="M48" s="8">
        <f t="shared" si="6"/>
        <v>7.773999999999999</v>
      </c>
      <c r="N48" s="8">
        <f t="shared" si="0"/>
        <v>237.774</v>
      </c>
      <c r="O48" s="7">
        <f t="shared" si="7"/>
        <v>732.34392</v>
      </c>
      <c r="P48" s="8">
        <f t="shared" si="8"/>
        <v>11.8887</v>
      </c>
      <c r="Q48" s="7">
        <v>36.26</v>
      </c>
      <c r="R48" s="7">
        <f t="shared" si="9"/>
        <v>1938.00392</v>
      </c>
    </row>
    <row r="49" spans="1:18" s="31" customFormat="1" ht="13.5" customHeight="1">
      <c r="A49" s="19">
        <v>46</v>
      </c>
      <c r="B49" s="20">
        <v>57.2</v>
      </c>
      <c r="C49" s="20">
        <f t="shared" si="1"/>
        <v>114.4</v>
      </c>
      <c r="D49" s="20">
        <f t="shared" si="2"/>
        <v>800.8000000000001</v>
      </c>
      <c r="E49" s="7"/>
      <c r="F49" s="2">
        <v>13</v>
      </c>
      <c r="G49" s="2">
        <v>2</v>
      </c>
      <c r="H49" s="5">
        <v>11</v>
      </c>
      <c r="I49" s="33">
        <f t="shared" si="4"/>
        <v>534.6</v>
      </c>
      <c r="J49" s="5">
        <v>9595</v>
      </c>
      <c r="K49" s="5">
        <v>9422</v>
      </c>
      <c r="L49" s="29">
        <f t="shared" si="5"/>
        <v>173</v>
      </c>
      <c r="M49" s="30">
        <f t="shared" si="6"/>
        <v>5.8473999999999995</v>
      </c>
      <c r="N49" s="30">
        <f t="shared" si="0"/>
        <v>178.84740000000002</v>
      </c>
      <c r="O49" s="20">
        <f t="shared" si="7"/>
        <v>550.849992</v>
      </c>
      <c r="P49" s="8">
        <f t="shared" si="8"/>
        <v>8.942370000000002</v>
      </c>
      <c r="Q49" s="20">
        <v>27.35</v>
      </c>
      <c r="R49" s="7">
        <f t="shared" si="9"/>
        <v>2027.999992</v>
      </c>
    </row>
    <row r="50" spans="1:18" s="4" customFormat="1" ht="13.5" customHeight="1">
      <c r="A50" s="1">
        <v>47</v>
      </c>
      <c r="B50" s="7">
        <v>27.5</v>
      </c>
      <c r="C50" s="7">
        <f t="shared" si="1"/>
        <v>55</v>
      </c>
      <c r="D50" s="7">
        <f t="shared" si="2"/>
        <v>385</v>
      </c>
      <c r="E50" s="7"/>
      <c r="F50" s="2">
        <v>186</v>
      </c>
      <c r="G50" s="2">
        <v>183</v>
      </c>
      <c r="H50" s="5">
        <f t="shared" si="3"/>
        <v>3</v>
      </c>
      <c r="I50" s="33">
        <f t="shared" si="4"/>
        <v>145.8</v>
      </c>
      <c r="J50" s="5">
        <v>1247</v>
      </c>
      <c r="K50" s="5">
        <v>1165</v>
      </c>
      <c r="L50" s="5">
        <f t="shared" si="5"/>
        <v>82</v>
      </c>
      <c r="M50" s="8">
        <f t="shared" si="6"/>
        <v>2.7716</v>
      </c>
      <c r="N50" s="8">
        <f t="shared" si="0"/>
        <v>84.7716</v>
      </c>
      <c r="O50" s="7">
        <f t="shared" si="7"/>
        <v>261.09652800000003</v>
      </c>
      <c r="P50" s="8">
        <f t="shared" si="8"/>
        <v>4.238580000000001</v>
      </c>
      <c r="Q50" s="7">
        <v>13.1</v>
      </c>
      <c r="R50" s="7">
        <f t="shared" si="9"/>
        <v>859.996528</v>
      </c>
    </row>
    <row r="51" spans="1:18" s="4" customFormat="1" ht="13.5" customHeight="1">
      <c r="A51" s="1">
        <v>48</v>
      </c>
      <c r="B51" s="7">
        <v>42.5</v>
      </c>
      <c r="C51" s="7">
        <f t="shared" si="1"/>
        <v>85</v>
      </c>
      <c r="D51" s="7">
        <f t="shared" si="2"/>
        <v>595</v>
      </c>
      <c r="E51" s="7"/>
      <c r="F51" s="2">
        <v>948</v>
      </c>
      <c r="G51" s="2">
        <v>925</v>
      </c>
      <c r="H51" s="5">
        <f t="shared" si="3"/>
        <v>23</v>
      </c>
      <c r="I51" s="33">
        <f t="shared" si="4"/>
        <v>1117.8</v>
      </c>
      <c r="J51" s="5">
        <v>8819</v>
      </c>
      <c r="K51" s="5">
        <v>8660</v>
      </c>
      <c r="L51" s="5">
        <f t="shared" si="5"/>
        <v>159</v>
      </c>
      <c r="M51" s="8">
        <f t="shared" si="6"/>
        <v>5.374199999999999</v>
      </c>
      <c r="N51" s="8">
        <f t="shared" si="0"/>
        <v>164.3742</v>
      </c>
      <c r="O51" s="7">
        <f t="shared" si="7"/>
        <v>506.272536</v>
      </c>
      <c r="P51" s="8">
        <f t="shared" si="8"/>
        <v>8.21871</v>
      </c>
      <c r="Q51" s="7">
        <v>24.93</v>
      </c>
      <c r="R51" s="7">
        <f t="shared" si="9"/>
        <v>2329.002536</v>
      </c>
    </row>
    <row r="52" spans="1:18" s="4" customFormat="1" ht="13.5" customHeight="1">
      <c r="A52" s="1">
        <v>49</v>
      </c>
      <c r="B52" s="7">
        <v>57.2</v>
      </c>
      <c r="C52" s="7">
        <f t="shared" si="1"/>
        <v>114.4</v>
      </c>
      <c r="D52" s="7">
        <f t="shared" si="2"/>
        <v>800.8000000000001</v>
      </c>
      <c r="E52" s="7"/>
      <c r="F52" s="2">
        <v>1601</v>
      </c>
      <c r="G52" s="2">
        <v>1590</v>
      </c>
      <c r="H52" s="5">
        <f t="shared" si="3"/>
        <v>11</v>
      </c>
      <c r="I52" s="33">
        <f t="shared" si="4"/>
        <v>534.6</v>
      </c>
      <c r="J52" s="5">
        <v>8651</v>
      </c>
      <c r="K52" s="5">
        <v>8473</v>
      </c>
      <c r="L52" s="5">
        <f t="shared" si="5"/>
        <v>178</v>
      </c>
      <c r="M52" s="8">
        <f t="shared" si="6"/>
        <v>6.016399999999999</v>
      </c>
      <c r="N52" s="8">
        <f t="shared" si="0"/>
        <v>184.0164</v>
      </c>
      <c r="O52" s="7">
        <f t="shared" si="7"/>
        <v>566.770512</v>
      </c>
      <c r="P52" s="8">
        <f t="shared" si="8"/>
        <v>9.20082</v>
      </c>
      <c r="Q52" s="7">
        <v>28.43</v>
      </c>
      <c r="R52" s="7">
        <f t="shared" si="9"/>
        <v>2045.0005120000003</v>
      </c>
    </row>
    <row r="53" spans="1:18" s="4" customFormat="1" ht="13.5" customHeight="1">
      <c r="A53" s="1">
        <v>50</v>
      </c>
      <c r="B53" s="7">
        <v>27.3</v>
      </c>
      <c r="C53" s="7">
        <f t="shared" si="1"/>
        <v>54.6</v>
      </c>
      <c r="D53" s="7">
        <f t="shared" si="2"/>
        <v>382.2</v>
      </c>
      <c r="E53" s="7"/>
      <c r="F53" s="39">
        <v>700</v>
      </c>
      <c r="G53" s="39">
        <v>700</v>
      </c>
      <c r="H53" s="5">
        <f t="shared" si="3"/>
        <v>0</v>
      </c>
      <c r="I53" s="33">
        <f t="shared" si="4"/>
        <v>0</v>
      </c>
      <c r="J53" s="5">
        <v>4827</v>
      </c>
      <c r="K53" s="5">
        <v>4724</v>
      </c>
      <c r="L53" s="5">
        <f t="shared" si="5"/>
        <v>103</v>
      </c>
      <c r="M53" s="8">
        <f t="shared" si="6"/>
        <v>3.4814</v>
      </c>
      <c r="N53" s="8">
        <f t="shared" si="0"/>
        <v>106.48140000000001</v>
      </c>
      <c r="O53" s="7">
        <f t="shared" si="7"/>
        <v>327.962712</v>
      </c>
      <c r="P53" s="8">
        <f t="shared" si="8"/>
        <v>5.324070000000001</v>
      </c>
      <c r="Q53" s="7">
        <v>16.24</v>
      </c>
      <c r="R53" s="7">
        <f t="shared" si="9"/>
        <v>781.002712</v>
      </c>
    </row>
    <row r="54" spans="1:18" s="4" customFormat="1" ht="13.5" customHeight="1">
      <c r="A54" s="1">
        <v>51</v>
      </c>
      <c r="B54" s="7">
        <v>41.4</v>
      </c>
      <c r="C54" s="7">
        <f t="shared" si="1"/>
        <v>82.8</v>
      </c>
      <c r="D54" s="7">
        <f t="shared" si="2"/>
        <v>579.6</v>
      </c>
      <c r="E54" s="7"/>
      <c r="F54" s="2">
        <v>130</v>
      </c>
      <c r="G54" s="2">
        <v>130</v>
      </c>
      <c r="H54" s="5">
        <f t="shared" si="3"/>
        <v>0</v>
      </c>
      <c r="I54" s="33">
        <f t="shared" si="4"/>
        <v>0</v>
      </c>
      <c r="J54" s="5">
        <v>13831</v>
      </c>
      <c r="K54" s="5">
        <v>13508</v>
      </c>
      <c r="L54" s="5">
        <f t="shared" si="5"/>
        <v>323</v>
      </c>
      <c r="M54" s="8">
        <f t="shared" si="6"/>
        <v>10.917399999999999</v>
      </c>
      <c r="N54" s="8">
        <f t="shared" si="0"/>
        <v>333.91740000000004</v>
      </c>
      <c r="O54" s="7">
        <f t="shared" si="7"/>
        <v>1028.4655920000002</v>
      </c>
      <c r="P54" s="8">
        <f t="shared" si="8"/>
        <v>16.695870000000003</v>
      </c>
      <c r="Q54" s="7">
        <v>51.13</v>
      </c>
      <c r="R54" s="7">
        <f t="shared" si="9"/>
        <v>1741.9955920000002</v>
      </c>
    </row>
    <row r="55" spans="1:18" s="4" customFormat="1" ht="13.5" customHeight="1">
      <c r="A55" s="1">
        <v>52</v>
      </c>
      <c r="B55" s="7">
        <v>57.6</v>
      </c>
      <c r="C55" s="7">
        <f t="shared" si="1"/>
        <v>115.2</v>
      </c>
      <c r="D55" s="7">
        <f t="shared" si="2"/>
        <v>806.4</v>
      </c>
      <c r="E55" s="7"/>
      <c r="F55" s="2">
        <v>2612</v>
      </c>
      <c r="G55" s="2">
        <v>2590</v>
      </c>
      <c r="H55" s="5">
        <f t="shared" si="3"/>
        <v>22</v>
      </c>
      <c r="I55" s="33">
        <f t="shared" si="4"/>
        <v>1069.2</v>
      </c>
      <c r="J55" s="5">
        <v>14690</v>
      </c>
      <c r="K55" s="5">
        <v>14452</v>
      </c>
      <c r="L55" s="5">
        <f t="shared" si="5"/>
        <v>238</v>
      </c>
      <c r="M55" s="8">
        <f t="shared" si="6"/>
        <v>8.0444</v>
      </c>
      <c r="N55" s="8">
        <f t="shared" si="0"/>
        <v>246.04440000000002</v>
      </c>
      <c r="O55" s="7">
        <f t="shared" si="7"/>
        <v>757.8167520000001</v>
      </c>
      <c r="P55" s="8">
        <f t="shared" si="8"/>
        <v>12.302220000000002</v>
      </c>
      <c r="Q55" s="7">
        <v>38.38</v>
      </c>
      <c r="R55" s="7">
        <f t="shared" si="9"/>
        <v>2786.9967520000005</v>
      </c>
    </row>
    <row r="56" spans="1:18" s="4" customFormat="1" ht="13.5" customHeight="1">
      <c r="A56" s="1">
        <v>53</v>
      </c>
      <c r="B56" s="7">
        <v>28.1</v>
      </c>
      <c r="C56" s="7">
        <f t="shared" si="1"/>
        <v>56.2</v>
      </c>
      <c r="D56" s="7">
        <f t="shared" si="2"/>
        <v>393.40000000000003</v>
      </c>
      <c r="E56" s="7"/>
      <c r="F56" s="2">
        <v>1248</v>
      </c>
      <c r="G56" s="2">
        <v>1234</v>
      </c>
      <c r="H56" s="5">
        <f t="shared" si="3"/>
        <v>14</v>
      </c>
      <c r="I56" s="33">
        <f t="shared" si="4"/>
        <v>680.4</v>
      </c>
      <c r="J56" s="5">
        <v>5407</v>
      </c>
      <c r="K56" s="5">
        <v>5313</v>
      </c>
      <c r="L56" s="5">
        <f t="shared" si="5"/>
        <v>94</v>
      </c>
      <c r="M56" s="8">
        <f t="shared" si="6"/>
        <v>3.1771999999999996</v>
      </c>
      <c r="N56" s="8">
        <f t="shared" si="0"/>
        <v>97.1772</v>
      </c>
      <c r="O56" s="7">
        <f t="shared" si="7"/>
        <v>299.305776</v>
      </c>
      <c r="P56" s="8">
        <f t="shared" si="8"/>
        <v>4.85886</v>
      </c>
      <c r="Q56" s="7">
        <v>14.69</v>
      </c>
      <c r="R56" s="7">
        <f t="shared" si="9"/>
        <v>1443.995776</v>
      </c>
    </row>
    <row r="57" spans="1:18" s="4" customFormat="1" ht="13.5" customHeight="1">
      <c r="A57" s="1">
        <v>54</v>
      </c>
      <c r="B57" s="7">
        <v>41.8</v>
      </c>
      <c r="C57" s="7">
        <f t="shared" si="1"/>
        <v>83.6</v>
      </c>
      <c r="D57" s="7">
        <f t="shared" si="2"/>
        <v>585.1999999999999</v>
      </c>
      <c r="E57" s="7"/>
      <c r="F57" s="2">
        <v>747</v>
      </c>
      <c r="G57" s="2">
        <v>735</v>
      </c>
      <c r="H57" s="5">
        <f t="shared" si="3"/>
        <v>12</v>
      </c>
      <c r="I57" s="33">
        <f t="shared" si="4"/>
        <v>583.2</v>
      </c>
      <c r="J57" s="5">
        <v>5116</v>
      </c>
      <c r="K57" s="5">
        <v>5029</v>
      </c>
      <c r="L57" s="5">
        <f t="shared" si="5"/>
        <v>87</v>
      </c>
      <c r="M57" s="8">
        <f t="shared" si="6"/>
        <v>2.9406</v>
      </c>
      <c r="N57" s="8">
        <f t="shared" si="0"/>
        <v>89.9406</v>
      </c>
      <c r="O57" s="7">
        <f t="shared" si="7"/>
        <v>277.01704800000005</v>
      </c>
      <c r="P57" s="8">
        <f t="shared" si="8"/>
        <v>4.4970300000000005</v>
      </c>
      <c r="Q57" s="7">
        <v>13.98</v>
      </c>
      <c r="R57" s="7">
        <f t="shared" si="9"/>
        <v>1542.9970480000002</v>
      </c>
    </row>
    <row r="58" spans="1:18" s="4" customFormat="1" ht="13.5" customHeight="1">
      <c r="A58" s="1">
        <v>55</v>
      </c>
      <c r="B58" s="7">
        <v>57.7</v>
      </c>
      <c r="C58" s="7">
        <f t="shared" si="1"/>
        <v>115.4</v>
      </c>
      <c r="D58" s="7">
        <f t="shared" si="2"/>
        <v>807.8000000000001</v>
      </c>
      <c r="E58" s="7"/>
      <c r="F58" s="38">
        <v>1265</v>
      </c>
      <c r="G58" s="38">
        <v>1255</v>
      </c>
      <c r="H58" s="5">
        <f t="shared" si="3"/>
        <v>10</v>
      </c>
      <c r="I58" s="33">
        <f t="shared" si="4"/>
        <v>486</v>
      </c>
      <c r="J58" s="5">
        <v>11245</v>
      </c>
      <c r="K58" s="5">
        <v>11028</v>
      </c>
      <c r="L58" s="5">
        <f t="shared" si="5"/>
        <v>217</v>
      </c>
      <c r="M58" s="8">
        <f t="shared" si="6"/>
        <v>7.334599999999999</v>
      </c>
      <c r="N58" s="8">
        <f t="shared" si="0"/>
        <v>224.33460000000002</v>
      </c>
      <c r="O58" s="7">
        <f t="shared" si="7"/>
        <v>690.9505680000001</v>
      </c>
      <c r="P58" s="8">
        <f t="shared" si="8"/>
        <v>11.216730000000002</v>
      </c>
      <c r="Q58" s="7">
        <v>34.85</v>
      </c>
      <c r="R58" s="7">
        <f t="shared" si="9"/>
        <v>2135.000568</v>
      </c>
    </row>
    <row r="59" spans="1:18" s="4" customFormat="1" ht="13.5" customHeight="1">
      <c r="A59" s="9">
        <v>56</v>
      </c>
      <c r="B59" s="7">
        <v>27.2</v>
      </c>
      <c r="C59" s="7">
        <f t="shared" si="1"/>
        <v>54.4</v>
      </c>
      <c r="D59" s="7">
        <f t="shared" si="2"/>
        <v>380.8</v>
      </c>
      <c r="E59" s="7"/>
      <c r="F59" s="40">
        <v>575</v>
      </c>
      <c r="G59" s="40">
        <v>565</v>
      </c>
      <c r="H59" s="5">
        <f t="shared" si="3"/>
        <v>10</v>
      </c>
      <c r="I59" s="33">
        <f t="shared" si="4"/>
        <v>486</v>
      </c>
      <c r="J59" s="5">
        <v>5768</v>
      </c>
      <c r="K59" s="5">
        <v>5660</v>
      </c>
      <c r="L59" s="5">
        <f t="shared" si="5"/>
        <v>108</v>
      </c>
      <c r="M59" s="8">
        <f t="shared" si="6"/>
        <v>3.6503999999999994</v>
      </c>
      <c r="N59" s="8">
        <f t="shared" si="0"/>
        <v>111.6504</v>
      </c>
      <c r="O59" s="7">
        <f t="shared" si="7"/>
        <v>343.883232</v>
      </c>
      <c r="P59" s="8">
        <f t="shared" si="8"/>
        <v>5.582520000000001</v>
      </c>
      <c r="Q59" s="7">
        <v>16.92</v>
      </c>
      <c r="R59" s="7">
        <f t="shared" si="9"/>
        <v>1282.003232</v>
      </c>
    </row>
    <row r="60" spans="1:18" s="4" customFormat="1" ht="13.5" customHeight="1">
      <c r="A60" s="9">
        <v>57</v>
      </c>
      <c r="B60" s="7">
        <v>41.8</v>
      </c>
      <c r="C60" s="7">
        <f t="shared" si="1"/>
        <v>83.6</v>
      </c>
      <c r="D60" s="7">
        <f t="shared" si="2"/>
        <v>585.1999999999999</v>
      </c>
      <c r="E60" s="7"/>
      <c r="F60" s="2">
        <v>2805</v>
      </c>
      <c r="G60" s="2">
        <v>2805</v>
      </c>
      <c r="H60" s="5">
        <f t="shared" si="3"/>
        <v>0</v>
      </c>
      <c r="I60" s="33">
        <f t="shared" si="4"/>
        <v>0</v>
      </c>
      <c r="J60" s="5">
        <v>4126</v>
      </c>
      <c r="K60" s="5">
        <v>4066</v>
      </c>
      <c r="L60" s="5">
        <f t="shared" si="5"/>
        <v>60</v>
      </c>
      <c r="M60" s="8">
        <f t="shared" si="6"/>
        <v>2.0279999999999996</v>
      </c>
      <c r="N60" s="8">
        <f t="shared" si="0"/>
        <v>62.028000000000006</v>
      </c>
      <c r="O60" s="7">
        <v>191.25</v>
      </c>
      <c r="P60" s="8">
        <f t="shared" si="8"/>
        <v>3.1014000000000004</v>
      </c>
      <c r="Q60" s="7">
        <v>9.95</v>
      </c>
      <c r="R60" s="7">
        <f t="shared" si="9"/>
        <v>870</v>
      </c>
    </row>
    <row r="61" spans="1:18" s="4" customFormat="1" ht="13.5" customHeight="1">
      <c r="A61" s="9">
        <v>58</v>
      </c>
      <c r="B61" s="7">
        <v>57.7</v>
      </c>
      <c r="C61" s="7">
        <f t="shared" si="1"/>
        <v>115.4</v>
      </c>
      <c r="D61" s="7">
        <f t="shared" si="2"/>
        <v>807.8000000000001</v>
      </c>
      <c r="E61" s="7"/>
      <c r="F61" s="38">
        <v>785</v>
      </c>
      <c r="G61" s="38">
        <v>775</v>
      </c>
      <c r="H61" s="5">
        <f t="shared" si="3"/>
        <v>10</v>
      </c>
      <c r="I61" s="33">
        <f t="shared" si="4"/>
        <v>486</v>
      </c>
      <c r="J61" s="5">
        <v>11411</v>
      </c>
      <c r="K61" s="5">
        <v>11108</v>
      </c>
      <c r="L61" s="5">
        <f t="shared" si="5"/>
        <v>303</v>
      </c>
      <c r="M61" s="8">
        <f t="shared" si="6"/>
        <v>10.241399999999999</v>
      </c>
      <c r="N61" s="8">
        <f t="shared" si="0"/>
        <v>313.2414</v>
      </c>
      <c r="O61" s="7">
        <f t="shared" si="7"/>
        <v>964.783512</v>
      </c>
      <c r="P61" s="8">
        <f t="shared" si="8"/>
        <v>15.66207</v>
      </c>
      <c r="Q61" s="7">
        <v>48.02</v>
      </c>
      <c r="R61" s="7">
        <f t="shared" si="9"/>
        <v>2422.003512</v>
      </c>
    </row>
    <row r="62" spans="1:18" s="4" customFormat="1" ht="13.5" customHeight="1">
      <c r="A62" s="9">
        <v>59</v>
      </c>
      <c r="B62" s="7">
        <v>27.3</v>
      </c>
      <c r="C62" s="7">
        <f t="shared" si="1"/>
        <v>54.6</v>
      </c>
      <c r="D62" s="7">
        <f t="shared" si="2"/>
        <v>382.2</v>
      </c>
      <c r="E62" s="7"/>
      <c r="F62" s="2">
        <v>660</v>
      </c>
      <c r="G62" s="2">
        <v>653</v>
      </c>
      <c r="H62" s="5">
        <f t="shared" si="3"/>
        <v>7</v>
      </c>
      <c r="I62" s="33">
        <f t="shared" si="4"/>
        <v>340.2</v>
      </c>
      <c r="J62" s="5">
        <v>3523</v>
      </c>
      <c r="K62" s="5">
        <v>3427</v>
      </c>
      <c r="L62" s="5">
        <f t="shared" si="5"/>
        <v>96</v>
      </c>
      <c r="M62" s="8">
        <f t="shared" si="6"/>
        <v>3.2447999999999997</v>
      </c>
      <c r="N62" s="8">
        <f t="shared" si="0"/>
        <v>99.2448</v>
      </c>
      <c r="O62" s="7">
        <f t="shared" si="7"/>
        <v>305.673984</v>
      </c>
      <c r="P62" s="8">
        <f t="shared" si="8"/>
        <v>4.96224</v>
      </c>
      <c r="Q62" s="7">
        <v>15.33</v>
      </c>
      <c r="R62" s="7">
        <f t="shared" si="9"/>
        <v>1098.003984</v>
      </c>
    </row>
    <row r="63" spans="1:18" s="4" customFormat="1" ht="13.5" customHeight="1">
      <c r="A63" s="9">
        <v>60</v>
      </c>
      <c r="B63" s="10">
        <v>41.8</v>
      </c>
      <c r="C63" s="7">
        <f t="shared" si="1"/>
        <v>83.6</v>
      </c>
      <c r="D63" s="7">
        <f t="shared" si="2"/>
        <v>585.1999999999999</v>
      </c>
      <c r="E63" s="7"/>
      <c r="F63" s="2">
        <v>850</v>
      </c>
      <c r="G63" s="2">
        <v>840</v>
      </c>
      <c r="H63" s="5">
        <f t="shared" si="3"/>
        <v>10</v>
      </c>
      <c r="I63" s="33">
        <f t="shared" si="4"/>
        <v>486</v>
      </c>
      <c r="J63" s="11">
        <v>4834</v>
      </c>
      <c r="K63" s="11">
        <v>4756</v>
      </c>
      <c r="L63" s="5">
        <f t="shared" si="5"/>
        <v>78</v>
      </c>
      <c r="M63" s="8">
        <f t="shared" si="6"/>
        <v>2.6363999999999996</v>
      </c>
      <c r="N63" s="8">
        <f t="shared" si="0"/>
        <v>80.63640000000001</v>
      </c>
      <c r="O63" s="7">
        <f t="shared" si="7"/>
        <v>248.36011200000004</v>
      </c>
      <c r="P63" s="8">
        <f t="shared" si="8"/>
        <v>4.031820000000001</v>
      </c>
      <c r="Q63" s="7">
        <v>12.84</v>
      </c>
      <c r="R63" s="7">
        <f t="shared" si="9"/>
        <v>1416.000112</v>
      </c>
    </row>
    <row r="64" spans="1:18" s="31" customFormat="1" ht="13.5" customHeight="1">
      <c r="A64" s="28">
        <v>61</v>
      </c>
      <c r="B64" s="20">
        <v>42.2</v>
      </c>
      <c r="C64" s="20">
        <f t="shared" si="1"/>
        <v>84.4</v>
      </c>
      <c r="D64" s="20">
        <f t="shared" si="2"/>
        <v>590.8000000000001</v>
      </c>
      <c r="E64" s="7"/>
      <c r="F64" s="32">
        <v>632</v>
      </c>
      <c r="G64" s="32">
        <v>632</v>
      </c>
      <c r="H64" s="5">
        <f t="shared" si="3"/>
        <v>0</v>
      </c>
      <c r="I64" s="33">
        <f t="shared" si="4"/>
        <v>0</v>
      </c>
      <c r="J64" s="5">
        <v>6048</v>
      </c>
      <c r="K64" s="5">
        <v>6045</v>
      </c>
      <c r="L64" s="29">
        <f t="shared" si="5"/>
        <v>3</v>
      </c>
      <c r="M64" s="30">
        <f t="shared" si="6"/>
        <v>0.10139999999999999</v>
      </c>
      <c r="N64" s="30">
        <f t="shared" si="0"/>
        <v>3.1014</v>
      </c>
      <c r="O64" s="20">
        <f t="shared" si="7"/>
        <v>9.552312</v>
      </c>
      <c r="P64" s="8">
        <f t="shared" si="8"/>
        <v>0.15507</v>
      </c>
      <c r="Q64" s="20">
        <v>0.25</v>
      </c>
      <c r="R64" s="20">
        <f t="shared" si="9"/>
        <v>685.0023120000001</v>
      </c>
    </row>
    <row r="65" spans="1:18" s="4" customFormat="1" ht="13.5" customHeight="1">
      <c r="A65" s="9">
        <v>62</v>
      </c>
      <c r="B65" s="7">
        <v>27.6</v>
      </c>
      <c r="C65" s="7">
        <f t="shared" si="1"/>
        <v>55.2</v>
      </c>
      <c r="D65" s="7">
        <f t="shared" si="2"/>
        <v>386.40000000000003</v>
      </c>
      <c r="E65" s="7"/>
      <c r="F65" s="2">
        <v>586</v>
      </c>
      <c r="G65" s="2">
        <v>577</v>
      </c>
      <c r="H65" s="5">
        <f t="shared" si="3"/>
        <v>9</v>
      </c>
      <c r="I65" s="33">
        <f t="shared" si="4"/>
        <v>437.40000000000003</v>
      </c>
      <c r="J65" s="5">
        <v>3088</v>
      </c>
      <c r="K65" s="5">
        <v>3035</v>
      </c>
      <c r="L65" s="5">
        <f t="shared" si="5"/>
        <v>53</v>
      </c>
      <c r="M65" s="8">
        <f t="shared" si="6"/>
        <v>1.7913999999999999</v>
      </c>
      <c r="N65" s="8">
        <f t="shared" si="0"/>
        <v>54.7914</v>
      </c>
      <c r="O65" s="7">
        <f t="shared" si="7"/>
        <v>168.75751200000002</v>
      </c>
      <c r="P65" s="8">
        <f t="shared" si="8"/>
        <v>2.7395700000000005</v>
      </c>
      <c r="Q65" s="7">
        <v>8.24</v>
      </c>
      <c r="R65" s="7">
        <f t="shared" si="9"/>
        <v>1055.9975120000001</v>
      </c>
    </row>
    <row r="66" spans="1:18" s="4" customFormat="1" ht="13.5" customHeight="1">
      <c r="A66" s="9">
        <v>63</v>
      </c>
      <c r="B66" s="7">
        <v>57.1</v>
      </c>
      <c r="C66" s="7">
        <f t="shared" si="1"/>
        <v>114.2</v>
      </c>
      <c r="D66" s="7">
        <f t="shared" si="2"/>
        <v>799.4</v>
      </c>
      <c r="E66" s="7"/>
      <c r="F66" s="2">
        <v>1752</v>
      </c>
      <c r="G66" s="2">
        <v>1739</v>
      </c>
      <c r="H66" s="5">
        <f t="shared" si="3"/>
        <v>13</v>
      </c>
      <c r="I66" s="33">
        <f t="shared" si="4"/>
        <v>631.8000000000001</v>
      </c>
      <c r="J66" s="5">
        <v>9939</v>
      </c>
      <c r="K66" s="5">
        <v>9749</v>
      </c>
      <c r="L66" s="5">
        <f t="shared" si="5"/>
        <v>190</v>
      </c>
      <c r="M66" s="8">
        <f t="shared" si="6"/>
        <v>6.422</v>
      </c>
      <c r="N66" s="8">
        <f t="shared" si="0"/>
        <v>196.422</v>
      </c>
      <c r="O66" s="7">
        <f t="shared" si="7"/>
        <v>604.97976</v>
      </c>
      <c r="P66" s="8">
        <f t="shared" si="8"/>
        <v>9.821100000000001</v>
      </c>
      <c r="Q66" s="7">
        <v>30.62</v>
      </c>
      <c r="R66" s="7">
        <f t="shared" si="9"/>
        <v>2180.99976</v>
      </c>
    </row>
    <row r="67" spans="1:18" s="4" customFormat="1" ht="13.5" customHeight="1">
      <c r="A67" s="9">
        <v>64</v>
      </c>
      <c r="B67" s="7">
        <v>42</v>
      </c>
      <c r="C67" s="7">
        <f t="shared" si="1"/>
        <v>84</v>
      </c>
      <c r="D67" s="7">
        <f t="shared" si="2"/>
        <v>588</v>
      </c>
      <c r="E67" s="7"/>
      <c r="F67" s="2">
        <v>0</v>
      </c>
      <c r="G67" s="2">
        <v>0</v>
      </c>
      <c r="H67" s="5">
        <f t="shared" si="3"/>
        <v>0</v>
      </c>
      <c r="I67" s="33">
        <v>1253.88</v>
      </c>
      <c r="J67" s="5">
        <v>414</v>
      </c>
      <c r="K67" s="5">
        <v>407</v>
      </c>
      <c r="L67" s="5">
        <f t="shared" si="5"/>
        <v>7</v>
      </c>
      <c r="M67" s="8">
        <f t="shared" si="6"/>
        <v>0.23659999999999998</v>
      </c>
      <c r="N67" s="8">
        <f t="shared" si="0"/>
        <v>7.2366</v>
      </c>
      <c r="O67" s="7">
        <v>22.01</v>
      </c>
      <c r="P67" s="8">
        <f t="shared" si="8"/>
        <v>0.36183000000000004</v>
      </c>
      <c r="Q67" s="7">
        <f>(P67*3.08)</f>
        <v>1.1144364000000002</v>
      </c>
      <c r="R67" s="7">
        <f t="shared" si="9"/>
        <v>1949.0044364</v>
      </c>
    </row>
    <row r="68" spans="1:18" s="4" customFormat="1" ht="13.5" customHeight="1">
      <c r="A68" s="9">
        <v>65</v>
      </c>
      <c r="B68" s="7">
        <v>27.5</v>
      </c>
      <c r="C68" s="7">
        <f t="shared" si="1"/>
        <v>55</v>
      </c>
      <c r="D68" s="7">
        <f t="shared" si="2"/>
        <v>385</v>
      </c>
      <c r="E68" s="7"/>
      <c r="F68" s="2">
        <v>45</v>
      </c>
      <c r="G68" s="2">
        <v>42</v>
      </c>
      <c r="H68" s="5">
        <f t="shared" si="3"/>
        <v>3</v>
      </c>
      <c r="I68" s="33">
        <f t="shared" si="4"/>
        <v>145.8</v>
      </c>
      <c r="J68" s="5">
        <v>2204</v>
      </c>
      <c r="K68" s="5">
        <v>2161</v>
      </c>
      <c r="L68" s="5">
        <f t="shared" si="5"/>
        <v>43</v>
      </c>
      <c r="M68" s="8">
        <f t="shared" si="6"/>
        <v>1.4533999999999998</v>
      </c>
      <c r="N68" s="8">
        <f aca="true" t="shared" si="10" ref="N68:N94">(L68*1.0338)</f>
        <v>44.4534</v>
      </c>
      <c r="O68" s="7">
        <v>137.2</v>
      </c>
      <c r="P68" s="8">
        <f t="shared" si="8"/>
        <v>2.2226700000000004</v>
      </c>
      <c r="Q68" s="7">
        <v>7</v>
      </c>
      <c r="R68" s="7">
        <f t="shared" si="9"/>
        <v>730</v>
      </c>
    </row>
    <row r="69" spans="1:18" s="4" customFormat="1" ht="13.5" customHeight="1">
      <c r="A69" s="9">
        <v>66</v>
      </c>
      <c r="B69" s="7">
        <v>57.3</v>
      </c>
      <c r="C69" s="7">
        <f aca="true" t="shared" si="11" ref="C69:C93">(B69*2)</f>
        <v>114.6</v>
      </c>
      <c r="D69" s="7">
        <f aca="true" t="shared" si="12" ref="D69:D93">(B69*14)</f>
        <v>802.1999999999999</v>
      </c>
      <c r="E69" s="7"/>
      <c r="F69" s="2">
        <v>1395</v>
      </c>
      <c r="G69" s="2">
        <v>1383</v>
      </c>
      <c r="H69" s="5">
        <f aca="true" t="shared" si="13" ref="H69:H93">(F69-G69)</f>
        <v>12</v>
      </c>
      <c r="I69" s="33">
        <f aca="true" t="shared" si="14" ref="I69:I93">SUM(H69*48.6)</f>
        <v>583.2</v>
      </c>
      <c r="J69" s="5">
        <v>7084</v>
      </c>
      <c r="K69" s="5">
        <v>6945</v>
      </c>
      <c r="L69" s="5">
        <f aca="true" t="shared" si="15" ref="L69:L93">(J69-K69)</f>
        <v>139</v>
      </c>
      <c r="M69" s="8">
        <f t="shared" si="6"/>
        <v>4.6982</v>
      </c>
      <c r="N69" s="8">
        <f t="shared" si="10"/>
        <v>143.6982</v>
      </c>
      <c r="O69" s="7">
        <f aca="true" t="shared" si="16" ref="O69:O93">(N69*3.08)</f>
        <v>442.5904560000001</v>
      </c>
      <c r="P69" s="8">
        <f aca="true" t="shared" si="17" ref="P69:P93">(N69*0.05)</f>
        <v>7.184910000000001</v>
      </c>
      <c r="Q69" s="7">
        <v>22.41</v>
      </c>
      <c r="R69" s="7">
        <f aca="true" t="shared" si="18" ref="R69:R93">SUM(C69+D69+E69+I69+O69+Q69)</f>
        <v>1965.0004560000002</v>
      </c>
    </row>
    <row r="70" spans="1:18" s="4" customFormat="1" ht="13.5" customHeight="1">
      <c r="A70" s="9">
        <v>67</v>
      </c>
      <c r="B70" s="7">
        <v>41.7</v>
      </c>
      <c r="C70" s="7">
        <f t="shared" si="11"/>
        <v>83.4</v>
      </c>
      <c r="D70" s="7">
        <f t="shared" si="12"/>
        <v>583.8000000000001</v>
      </c>
      <c r="E70" s="7"/>
      <c r="F70" s="2">
        <v>223</v>
      </c>
      <c r="G70" s="2">
        <v>219</v>
      </c>
      <c r="H70" s="5">
        <f t="shared" si="13"/>
        <v>4</v>
      </c>
      <c r="I70" s="33">
        <f t="shared" si="14"/>
        <v>194.4</v>
      </c>
      <c r="J70" s="5">
        <v>3592</v>
      </c>
      <c r="K70" s="5">
        <v>3521</v>
      </c>
      <c r="L70" s="5">
        <f t="shared" si="15"/>
        <v>71</v>
      </c>
      <c r="M70" s="8">
        <f t="shared" si="6"/>
        <v>2.3998</v>
      </c>
      <c r="N70" s="8">
        <f t="shared" si="10"/>
        <v>73.3998</v>
      </c>
      <c r="O70" s="7">
        <f t="shared" si="16"/>
        <v>226.071384</v>
      </c>
      <c r="P70" s="8">
        <f t="shared" si="17"/>
        <v>3.6699900000000003</v>
      </c>
      <c r="Q70" s="7">
        <v>11.33</v>
      </c>
      <c r="R70" s="7">
        <f t="shared" si="18"/>
        <v>1099.001384</v>
      </c>
    </row>
    <row r="71" spans="1:18" s="4" customFormat="1" ht="13.5" customHeight="1">
      <c r="A71" s="9">
        <v>68</v>
      </c>
      <c r="B71" s="7">
        <v>27.6</v>
      </c>
      <c r="C71" s="7">
        <f t="shared" si="11"/>
        <v>55.2</v>
      </c>
      <c r="D71" s="7">
        <f t="shared" si="12"/>
        <v>386.40000000000003</v>
      </c>
      <c r="E71" s="7"/>
      <c r="F71" s="2">
        <v>202</v>
      </c>
      <c r="G71" s="2">
        <v>195</v>
      </c>
      <c r="H71" s="5">
        <f t="shared" si="13"/>
        <v>7</v>
      </c>
      <c r="I71" s="33">
        <f t="shared" si="14"/>
        <v>340.2</v>
      </c>
      <c r="J71" s="5">
        <v>4976</v>
      </c>
      <c r="K71" s="5">
        <v>4842</v>
      </c>
      <c r="L71" s="5">
        <f t="shared" si="15"/>
        <v>134</v>
      </c>
      <c r="M71" s="8">
        <f t="shared" si="6"/>
        <v>4.5291999999999994</v>
      </c>
      <c r="N71" s="8">
        <f t="shared" si="10"/>
        <v>138.5292</v>
      </c>
      <c r="O71" s="7">
        <f t="shared" si="16"/>
        <v>426.669936</v>
      </c>
      <c r="P71" s="8">
        <f t="shared" si="17"/>
        <v>6.9264600000000005</v>
      </c>
      <c r="Q71" s="7">
        <v>21.53</v>
      </c>
      <c r="R71" s="7">
        <f t="shared" si="18"/>
        <v>1229.999936</v>
      </c>
    </row>
    <row r="72" spans="1:18" s="4" customFormat="1" ht="13.5" customHeight="1">
      <c r="A72" s="9">
        <v>69</v>
      </c>
      <c r="B72" s="7">
        <v>57</v>
      </c>
      <c r="C72" s="7">
        <f t="shared" si="11"/>
        <v>114</v>
      </c>
      <c r="D72" s="7">
        <f t="shared" si="12"/>
        <v>798</v>
      </c>
      <c r="E72" s="7"/>
      <c r="F72" s="2">
        <v>990</v>
      </c>
      <c r="G72" s="2">
        <v>975</v>
      </c>
      <c r="H72" s="5">
        <f t="shared" si="13"/>
        <v>15</v>
      </c>
      <c r="I72" s="33">
        <f t="shared" si="14"/>
        <v>729</v>
      </c>
      <c r="J72" s="5">
        <v>14725</v>
      </c>
      <c r="K72" s="5">
        <v>14580</v>
      </c>
      <c r="L72" s="5">
        <f t="shared" si="15"/>
        <v>145</v>
      </c>
      <c r="M72" s="8">
        <f aca="true" t="shared" si="19" ref="M72:M93">(L72*0.0338)</f>
        <v>4.901</v>
      </c>
      <c r="N72" s="8">
        <f t="shared" si="10"/>
        <v>149.901</v>
      </c>
      <c r="O72" s="7">
        <f t="shared" si="16"/>
        <v>461.69508</v>
      </c>
      <c r="P72" s="8">
        <f t="shared" si="17"/>
        <v>7.495050000000001</v>
      </c>
      <c r="Q72" s="7">
        <v>23.3</v>
      </c>
      <c r="R72" s="7">
        <f t="shared" si="18"/>
        <v>2125.99508</v>
      </c>
    </row>
    <row r="73" spans="1:18" s="4" customFormat="1" ht="13.5" customHeight="1">
      <c r="A73" s="9">
        <v>70</v>
      </c>
      <c r="B73" s="7">
        <v>42.1</v>
      </c>
      <c r="C73" s="7">
        <f t="shared" si="11"/>
        <v>84.2</v>
      </c>
      <c r="D73" s="7">
        <f t="shared" si="12"/>
        <v>589.4</v>
      </c>
      <c r="E73" s="7"/>
      <c r="F73" s="2">
        <v>1032</v>
      </c>
      <c r="G73" s="2">
        <v>1020</v>
      </c>
      <c r="H73" s="5">
        <f t="shared" si="13"/>
        <v>12</v>
      </c>
      <c r="I73" s="33">
        <f t="shared" si="14"/>
        <v>583.2</v>
      </c>
      <c r="J73" s="5">
        <v>12354</v>
      </c>
      <c r="K73" s="5">
        <v>12121</v>
      </c>
      <c r="L73" s="5">
        <f t="shared" si="15"/>
        <v>233</v>
      </c>
      <c r="M73" s="8">
        <f t="shared" si="19"/>
        <v>7.875399999999999</v>
      </c>
      <c r="N73" s="8">
        <f t="shared" si="10"/>
        <v>240.8754</v>
      </c>
      <c r="O73" s="7">
        <f t="shared" si="16"/>
        <v>741.896232</v>
      </c>
      <c r="P73" s="8">
        <f t="shared" si="17"/>
        <v>12.043770000000002</v>
      </c>
      <c r="Q73" s="7">
        <v>37.3</v>
      </c>
      <c r="R73" s="7">
        <f t="shared" si="18"/>
        <v>2035.9962320000002</v>
      </c>
    </row>
    <row r="74" spans="1:18" s="4" customFormat="1" ht="13.5" customHeight="1">
      <c r="A74" s="9">
        <v>71</v>
      </c>
      <c r="B74" s="7">
        <v>27.4</v>
      </c>
      <c r="C74" s="7">
        <f t="shared" si="11"/>
        <v>54.8</v>
      </c>
      <c r="D74" s="7">
        <f t="shared" si="12"/>
        <v>383.59999999999997</v>
      </c>
      <c r="E74" s="7"/>
      <c r="F74" s="2">
        <v>76</v>
      </c>
      <c r="G74" s="2">
        <v>62</v>
      </c>
      <c r="H74" s="5">
        <f t="shared" si="13"/>
        <v>14</v>
      </c>
      <c r="I74" s="33">
        <f t="shared" si="14"/>
        <v>680.4</v>
      </c>
      <c r="J74" s="5">
        <v>1184</v>
      </c>
      <c r="K74" s="5">
        <v>1076</v>
      </c>
      <c r="L74" s="5">
        <f t="shared" si="15"/>
        <v>108</v>
      </c>
      <c r="M74" s="8">
        <f t="shared" si="19"/>
        <v>3.6503999999999994</v>
      </c>
      <c r="N74" s="8">
        <f t="shared" si="10"/>
        <v>111.6504</v>
      </c>
      <c r="O74" s="7">
        <f t="shared" si="16"/>
        <v>343.883232</v>
      </c>
      <c r="P74" s="8">
        <f t="shared" si="17"/>
        <v>5.582520000000001</v>
      </c>
      <c r="Q74" s="7">
        <v>17.32</v>
      </c>
      <c r="R74" s="7">
        <f t="shared" si="18"/>
        <v>1480.0032319999998</v>
      </c>
    </row>
    <row r="75" spans="1:18" s="4" customFormat="1" ht="13.5" customHeight="1">
      <c r="A75" s="9">
        <v>72</v>
      </c>
      <c r="B75" s="7">
        <v>56.9</v>
      </c>
      <c r="C75" s="7">
        <f t="shared" si="11"/>
        <v>113.8</v>
      </c>
      <c r="D75" s="7">
        <f t="shared" si="12"/>
        <v>796.6</v>
      </c>
      <c r="E75" s="7"/>
      <c r="F75" s="2">
        <v>1092</v>
      </c>
      <c r="G75" s="2">
        <v>1085</v>
      </c>
      <c r="H75" s="5">
        <f t="shared" si="13"/>
        <v>7</v>
      </c>
      <c r="I75" s="33">
        <f t="shared" si="14"/>
        <v>340.2</v>
      </c>
      <c r="J75" s="5">
        <v>7893</v>
      </c>
      <c r="K75" s="5">
        <v>7793</v>
      </c>
      <c r="L75" s="5">
        <f t="shared" si="15"/>
        <v>100</v>
      </c>
      <c r="M75" s="8">
        <f t="shared" si="19"/>
        <v>3.38</v>
      </c>
      <c r="N75" s="8">
        <f t="shared" si="10"/>
        <v>103.38000000000001</v>
      </c>
      <c r="O75" s="7">
        <f t="shared" si="16"/>
        <v>318.41040000000004</v>
      </c>
      <c r="P75" s="8">
        <f t="shared" si="17"/>
        <v>5.1690000000000005</v>
      </c>
      <c r="Q75" s="7">
        <v>15.99</v>
      </c>
      <c r="R75" s="7">
        <f t="shared" si="18"/>
        <v>1585.0004</v>
      </c>
    </row>
    <row r="76" spans="1:18" s="4" customFormat="1" ht="13.5" customHeight="1">
      <c r="A76" s="9">
        <v>73</v>
      </c>
      <c r="B76" s="7">
        <v>41.7</v>
      </c>
      <c r="C76" s="7">
        <f t="shared" si="11"/>
        <v>83.4</v>
      </c>
      <c r="D76" s="7">
        <f t="shared" si="12"/>
        <v>583.8000000000001</v>
      </c>
      <c r="E76" s="7"/>
      <c r="F76" s="2">
        <v>438</v>
      </c>
      <c r="G76" s="2">
        <v>436</v>
      </c>
      <c r="H76" s="5">
        <f t="shared" si="13"/>
        <v>2</v>
      </c>
      <c r="I76" s="33">
        <f t="shared" si="14"/>
        <v>97.2</v>
      </c>
      <c r="J76" s="5">
        <v>4001</v>
      </c>
      <c r="K76" s="5">
        <v>3919</v>
      </c>
      <c r="L76" s="5">
        <f t="shared" si="15"/>
        <v>82</v>
      </c>
      <c r="M76" s="8">
        <f t="shared" si="19"/>
        <v>2.7716</v>
      </c>
      <c r="N76" s="8">
        <f t="shared" si="10"/>
        <v>84.7716</v>
      </c>
      <c r="O76" s="7">
        <v>261.25</v>
      </c>
      <c r="P76" s="8">
        <f t="shared" si="17"/>
        <v>4.238580000000001</v>
      </c>
      <c r="Q76" s="7">
        <v>13.35</v>
      </c>
      <c r="R76" s="7">
        <f t="shared" si="18"/>
        <v>1039</v>
      </c>
    </row>
    <row r="77" spans="1:18" s="4" customFormat="1" ht="13.5" customHeight="1">
      <c r="A77" s="9">
        <v>74</v>
      </c>
      <c r="B77" s="7">
        <v>27.1</v>
      </c>
      <c r="C77" s="7">
        <f t="shared" si="11"/>
        <v>54.2</v>
      </c>
      <c r="D77" s="7">
        <f t="shared" si="12"/>
        <v>379.40000000000003</v>
      </c>
      <c r="E77" s="7"/>
      <c r="F77" s="2">
        <v>1064</v>
      </c>
      <c r="G77" s="2">
        <v>1056</v>
      </c>
      <c r="H77" s="5">
        <f t="shared" si="13"/>
        <v>8</v>
      </c>
      <c r="I77" s="33">
        <f t="shared" si="14"/>
        <v>388.8</v>
      </c>
      <c r="J77" s="5">
        <v>6092</v>
      </c>
      <c r="K77" s="5">
        <v>5937</v>
      </c>
      <c r="L77" s="5">
        <f t="shared" si="15"/>
        <v>155</v>
      </c>
      <c r="M77" s="8">
        <f t="shared" si="19"/>
        <v>5.239</v>
      </c>
      <c r="N77" s="8">
        <f t="shared" si="10"/>
        <v>160.239</v>
      </c>
      <c r="O77" s="7">
        <f t="shared" si="16"/>
        <v>493.53612000000004</v>
      </c>
      <c r="P77" s="8">
        <f t="shared" si="17"/>
        <v>8.01195</v>
      </c>
      <c r="Q77" s="7">
        <v>25.06</v>
      </c>
      <c r="R77" s="7">
        <f t="shared" si="18"/>
        <v>1340.99612</v>
      </c>
    </row>
    <row r="78" spans="1:18" s="4" customFormat="1" ht="13.5" customHeight="1">
      <c r="A78" s="9">
        <v>75</v>
      </c>
      <c r="B78" s="7">
        <v>56.8</v>
      </c>
      <c r="C78" s="7">
        <f t="shared" si="11"/>
        <v>113.6</v>
      </c>
      <c r="D78" s="7">
        <f t="shared" si="12"/>
        <v>795.1999999999999</v>
      </c>
      <c r="E78" s="7"/>
      <c r="F78" s="2">
        <v>596</v>
      </c>
      <c r="G78" s="2">
        <v>593</v>
      </c>
      <c r="H78" s="5">
        <f t="shared" si="13"/>
        <v>3</v>
      </c>
      <c r="I78" s="33">
        <f t="shared" si="14"/>
        <v>145.8</v>
      </c>
      <c r="J78" s="5">
        <v>4661</v>
      </c>
      <c r="K78" s="5">
        <v>4588</v>
      </c>
      <c r="L78" s="5">
        <f t="shared" si="15"/>
        <v>73</v>
      </c>
      <c r="M78" s="8">
        <f t="shared" si="19"/>
        <v>2.4673999999999996</v>
      </c>
      <c r="N78" s="8">
        <f t="shared" si="10"/>
        <v>75.4674</v>
      </c>
      <c r="O78" s="7">
        <f t="shared" si="16"/>
        <v>232.439592</v>
      </c>
      <c r="P78" s="8">
        <f t="shared" si="17"/>
        <v>3.77337</v>
      </c>
      <c r="Q78" s="7">
        <v>11.96</v>
      </c>
      <c r="R78" s="7">
        <f t="shared" si="18"/>
        <v>1298.999592</v>
      </c>
    </row>
    <row r="79" spans="1:18" s="31" customFormat="1" ht="13.5" customHeight="1">
      <c r="A79" s="28">
        <v>76</v>
      </c>
      <c r="B79" s="20">
        <v>42.2</v>
      </c>
      <c r="C79" s="20">
        <f t="shared" si="11"/>
        <v>84.4</v>
      </c>
      <c r="D79" s="20">
        <f t="shared" si="12"/>
        <v>590.8000000000001</v>
      </c>
      <c r="E79" s="7"/>
      <c r="F79" s="38">
        <v>244</v>
      </c>
      <c r="G79" s="38">
        <v>242</v>
      </c>
      <c r="H79" s="5">
        <f t="shared" si="13"/>
        <v>2</v>
      </c>
      <c r="I79" s="33">
        <f t="shared" si="14"/>
        <v>97.2</v>
      </c>
      <c r="J79" s="5">
        <v>2184</v>
      </c>
      <c r="K79" s="5">
        <v>2123</v>
      </c>
      <c r="L79" s="29">
        <f t="shared" si="15"/>
        <v>61</v>
      </c>
      <c r="M79" s="30">
        <f t="shared" si="19"/>
        <v>2.0618</v>
      </c>
      <c r="N79" s="30">
        <f t="shared" si="10"/>
        <v>63.061800000000005</v>
      </c>
      <c r="O79" s="20">
        <f t="shared" si="16"/>
        <v>194.23034400000003</v>
      </c>
      <c r="P79" s="8">
        <f t="shared" si="17"/>
        <v>3.1530900000000006</v>
      </c>
      <c r="Q79" s="20">
        <v>9.37</v>
      </c>
      <c r="R79" s="20">
        <f t="shared" si="18"/>
        <v>976.0003440000002</v>
      </c>
    </row>
    <row r="80" spans="1:18" s="4" customFormat="1" ht="13.5" customHeight="1">
      <c r="A80" s="9">
        <v>77</v>
      </c>
      <c r="B80" s="7">
        <v>27.2</v>
      </c>
      <c r="C80" s="7">
        <f t="shared" si="11"/>
        <v>54.4</v>
      </c>
      <c r="D80" s="7">
        <f t="shared" si="12"/>
        <v>380.8</v>
      </c>
      <c r="E80" s="7"/>
      <c r="F80" s="2">
        <v>435</v>
      </c>
      <c r="G80" s="2">
        <v>432</v>
      </c>
      <c r="H80" s="5">
        <f t="shared" si="13"/>
        <v>3</v>
      </c>
      <c r="I80" s="33">
        <f t="shared" si="14"/>
        <v>145.8</v>
      </c>
      <c r="J80" s="5">
        <v>3668</v>
      </c>
      <c r="K80" s="5">
        <v>3591</v>
      </c>
      <c r="L80" s="5">
        <f t="shared" si="15"/>
        <v>77</v>
      </c>
      <c r="M80" s="8">
        <f t="shared" si="19"/>
        <v>2.6026</v>
      </c>
      <c r="N80" s="8">
        <f t="shared" si="10"/>
        <v>79.60260000000001</v>
      </c>
      <c r="O80" s="7">
        <f t="shared" si="16"/>
        <v>245.17600800000002</v>
      </c>
      <c r="P80" s="8">
        <f t="shared" si="17"/>
        <v>3.980130000000001</v>
      </c>
      <c r="Q80" s="7">
        <v>11.82</v>
      </c>
      <c r="R80" s="7">
        <f t="shared" si="18"/>
        <v>837.9960080000001</v>
      </c>
    </row>
    <row r="81" spans="1:18" s="4" customFormat="1" ht="13.5" customHeight="1">
      <c r="A81" s="9">
        <v>78</v>
      </c>
      <c r="B81" s="7">
        <v>28.7</v>
      </c>
      <c r="C81" s="7">
        <f t="shared" si="11"/>
        <v>57.4</v>
      </c>
      <c r="D81" s="7">
        <f t="shared" si="12"/>
        <v>401.8</v>
      </c>
      <c r="E81" s="7"/>
      <c r="F81" s="38">
        <v>743</v>
      </c>
      <c r="G81" s="38">
        <v>742</v>
      </c>
      <c r="H81" s="5">
        <f t="shared" si="13"/>
        <v>1</v>
      </c>
      <c r="I81" s="33">
        <f t="shared" si="14"/>
        <v>48.6</v>
      </c>
      <c r="J81" s="5">
        <v>17309</v>
      </c>
      <c r="K81" s="5">
        <v>17017</v>
      </c>
      <c r="L81" s="5">
        <f t="shared" si="15"/>
        <v>292</v>
      </c>
      <c r="M81" s="8">
        <f t="shared" si="19"/>
        <v>9.869599999999998</v>
      </c>
      <c r="N81" s="8">
        <f t="shared" si="10"/>
        <v>301.8696</v>
      </c>
      <c r="O81" s="7">
        <f t="shared" si="16"/>
        <v>929.758368</v>
      </c>
      <c r="P81" s="8">
        <f t="shared" si="17"/>
        <v>15.09348</v>
      </c>
      <c r="Q81" s="7">
        <v>46.44</v>
      </c>
      <c r="R81" s="7">
        <f t="shared" si="18"/>
        <v>1483.998368</v>
      </c>
    </row>
    <row r="82" spans="1:18" s="4" customFormat="1" ht="13.5" customHeight="1">
      <c r="A82" s="9">
        <v>79</v>
      </c>
      <c r="B82" s="7">
        <v>41.4</v>
      </c>
      <c r="C82" s="7">
        <f t="shared" si="11"/>
        <v>82.8</v>
      </c>
      <c r="D82" s="7">
        <f t="shared" si="12"/>
        <v>579.6</v>
      </c>
      <c r="E82" s="7"/>
      <c r="F82" s="2">
        <v>639</v>
      </c>
      <c r="G82" s="2">
        <v>635</v>
      </c>
      <c r="H82" s="5">
        <f t="shared" si="13"/>
        <v>4</v>
      </c>
      <c r="I82" s="33">
        <f t="shared" si="14"/>
        <v>194.4</v>
      </c>
      <c r="J82" s="5">
        <v>4619</v>
      </c>
      <c r="K82" s="5">
        <v>4540</v>
      </c>
      <c r="L82" s="5">
        <f t="shared" si="15"/>
        <v>79</v>
      </c>
      <c r="M82" s="8">
        <f t="shared" si="19"/>
        <v>2.6702</v>
      </c>
      <c r="N82" s="8">
        <f t="shared" si="10"/>
        <v>81.67020000000001</v>
      </c>
      <c r="O82" s="7">
        <f t="shared" si="16"/>
        <v>251.54421600000003</v>
      </c>
      <c r="P82" s="8">
        <f t="shared" si="17"/>
        <v>4.08351</v>
      </c>
      <c r="Q82" s="7">
        <v>12.66</v>
      </c>
      <c r="R82" s="7">
        <f t="shared" si="18"/>
        <v>1121.004216</v>
      </c>
    </row>
    <row r="83" spans="1:18" s="4" customFormat="1" ht="13.5" customHeight="1">
      <c r="A83" s="9">
        <v>80</v>
      </c>
      <c r="B83" s="7">
        <v>28.1</v>
      </c>
      <c r="C83" s="7">
        <f t="shared" si="11"/>
        <v>56.2</v>
      </c>
      <c r="D83" s="7">
        <f t="shared" si="12"/>
        <v>393.40000000000003</v>
      </c>
      <c r="E83" s="7"/>
      <c r="F83" s="2">
        <v>42</v>
      </c>
      <c r="G83" s="2">
        <v>41</v>
      </c>
      <c r="H83" s="5">
        <f t="shared" si="13"/>
        <v>1</v>
      </c>
      <c r="I83" s="33">
        <f t="shared" si="14"/>
        <v>48.6</v>
      </c>
      <c r="J83" s="5">
        <v>3304</v>
      </c>
      <c r="K83" s="5">
        <v>3227</v>
      </c>
      <c r="L83" s="5">
        <f t="shared" si="15"/>
        <v>77</v>
      </c>
      <c r="M83" s="8">
        <f t="shared" si="19"/>
        <v>2.6026</v>
      </c>
      <c r="N83" s="8">
        <f t="shared" si="10"/>
        <v>79.60260000000001</v>
      </c>
      <c r="O83" s="7">
        <f t="shared" si="16"/>
        <v>245.17600800000002</v>
      </c>
      <c r="P83" s="8">
        <f t="shared" si="17"/>
        <v>3.980130000000001</v>
      </c>
      <c r="Q83" s="7">
        <v>12.62</v>
      </c>
      <c r="R83" s="7">
        <f t="shared" si="18"/>
        <v>755.9960080000001</v>
      </c>
    </row>
    <row r="84" spans="1:18" s="4" customFormat="1" ht="13.5" customHeight="1">
      <c r="A84" s="28">
        <v>81</v>
      </c>
      <c r="B84" s="41">
        <v>29.1</v>
      </c>
      <c r="C84" s="41">
        <f t="shared" si="11"/>
        <v>58.2</v>
      </c>
      <c r="D84" s="41">
        <f t="shared" si="12"/>
        <v>407.40000000000003</v>
      </c>
      <c r="E84" s="41"/>
      <c r="F84" s="40">
        <v>64</v>
      </c>
      <c r="G84" s="40">
        <v>56</v>
      </c>
      <c r="H84" s="5">
        <f t="shared" si="13"/>
        <v>8</v>
      </c>
      <c r="I84" s="42">
        <f t="shared" si="14"/>
        <v>388.8</v>
      </c>
      <c r="J84" s="5">
        <v>6167</v>
      </c>
      <c r="K84" s="5">
        <v>6122</v>
      </c>
      <c r="L84" s="28">
        <f t="shared" si="15"/>
        <v>45</v>
      </c>
      <c r="M84" s="43">
        <f t="shared" si="19"/>
        <v>1.521</v>
      </c>
      <c r="N84" s="43">
        <f t="shared" si="10"/>
        <v>46.521</v>
      </c>
      <c r="O84" s="41">
        <f t="shared" si="16"/>
        <v>143.28468</v>
      </c>
      <c r="P84" s="8">
        <f t="shared" si="17"/>
        <v>2.32605</v>
      </c>
      <c r="Q84" s="41">
        <v>7.32</v>
      </c>
      <c r="R84" s="41">
        <f t="shared" si="18"/>
        <v>1005.0046800000001</v>
      </c>
    </row>
    <row r="85" spans="1:18" s="4" customFormat="1" ht="13.5" customHeight="1">
      <c r="A85" s="9">
        <v>82</v>
      </c>
      <c r="B85" s="7">
        <v>41.7</v>
      </c>
      <c r="C85" s="7">
        <f t="shared" si="11"/>
        <v>83.4</v>
      </c>
      <c r="D85" s="7">
        <f t="shared" si="12"/>
        <v>583.8000000000001</v>
      </c>
      <c r="E85" s="7"/>
      <c r="F85" s="2">
        <v>202</v>
      </c>
      <c r="G85" s="2">
        <v>199</v>
      </c>
      <c r="H85" s="5">
        <f t="shared" si="13"/>
        <v>3</v>
      </c>
      <c r="I85" s="33">
        <f t="shared" si="14"/>
        <v>145.8</v>
      </c>
      <c r="J85" s="5">
        <v>2360</v>
      </c>
      <c r="K85" s="5">
        <v>2314</v>
      </c>
      <c r="L85" s="5">
        <f t="shared" si="15"/>
        <v>46</v>
      </c>
      <c r="M85" s="8">
        <f t="shared" si="19"/>
        <v>1.5547999999999997</v>
      </c>
      <c r="N85" s="8">
        <f t="shared" si="10"/>
        <v>47.5548</v>
      </c>
      <c r="O85" s="7">
        <f t="shared" si="16"/>
        <v>146.468784</v>
      </c>
      <c r="P85" s="8">
        <f t="shared" si="17"/>
        <v>2.37774</v>
      </c>
      <c r="Q85" s="7">
        <v>7.53</v>
      </c>
      <c r="R85" s="7">
        <f t="shared" si="18"/>
        <v>966.998784</v>
      </c>
    </row>
    <row r="86" spans="1:18" s="4" customFormat="1" ht="13.5" customHeight="1">
      <c r="A86" s="9">
        <v>83</v>
      </c>
      <c r="B86" s="7">
        <v>27.6</v>
      </c>
      <c r="C86" s="7">
        <f t="shared" si="11"/>
        <v>55.2</v>
      </c>
      <c r="D86" s="7">
        <f t="shared" si="12"/>
        <v>386.40000000000003</v>
      </c>
      <c r="E86" s="7"/>
      <c r="F86" s="2">
        <v>79</v>
      </c>
      <c r="G86" s="2">
        <v>74</v>
      </c>
      <c r="H86" s="5">
        <f t="shared" si="13"/>
        <v>5</v>
      </c>
      <c r="I86" s="33">
        <f t="shared" si="14"/>
        <v>243</v>
      </c>
      <c r="J86" s="5">
        <v>6402</v>
      </c>
      <c r="K86" s="5">
        <v>6262</v>
      </c>
      <c r="L86" s="5">
        <f t="shared" si="15"/>
        <v>140</v>
      </c>
      <c r="M86" s="8">
        <f t="shared" si="19"/>
        <v>4.731999999999999</v>
      </c>
      <c r="N86" s="8">
        <f t="shared" si="10"/>
        <v>144.732</v>
      </c>
      <c r="O86" s="7">
        <f t="shared" si="16"/>
        <v>445.77456</v>
      </c>
      <c r="P86" s="8">
        <f t="shared" si="17"/>
        <v>7.2366</v>
      </c>
      <c r="Q86" s="7">
        <v>22.63</v>
      </c>
      <c r="R86" s="7">
        <f t="shared" si="18"/>
        <v>1153.00456</v>
      </c>
    </row>
    <row r="87" spans="1:18" s="4" customFormat="1" ht="13.5" customHeight="1">
      <c r="A87" s="9">
        <v>84</v>
      </c>
      <c r="B87" s="7">
        <v>29.4</v>
      </c>
      <c r="C87" s="7">
        <f t="shared" si="11"/>
        <v>58.8</v>
      </c>
      <c r="D87" s="7">
        <f t="shared" si="12"/>
        <v>411.59999999999997</v>
      </c>
      <c r="E87" s="7"/>
      <c r="F87" s="32">
        <v>76</v>
      </c>
      <c r="G87" s="32">
        <v>75</v>
      </c>
      <c r="H87" s="5">
        <f t="shared" si="13"/>
        <v>1</v>
      </c>
      <c r="I87" s="33">
        <f t="shared" si="14"/>
        <v>48.6</v>
      </c>
      <c r="J87" s="5">
        <v>446</v>
      </c>
      <c r="K87" s="5">
        <v>433</v>
      </c>
      <c r="L87" s="5">
        <f t="shared" si="15"/>
        <v>13</v>
      </c>
      <c r="M87" s="8">
        <f t="shared" si="19"/>
        <v>0.43939999999999996</v>
      </c>
      <c r="N87" s="8">
        <f t="shared" si="10"/>
        <v>13.439400000000001</v>
      </c>
      <c r="O87" s="7">
        <v>41.09</v>
      </c>
      <c r="P87" s="8">
        <f t="shared" si="17"/>
        <v>0.6719700000000001</v>
      </c>
      <c r="Q87" s="7">
        <v>1.91</v>
      </c>
      <c r="R87" s="7">
        <f t="shared" si="18"/>
        <v>562</v>
      </c>
    </row>
    <row r="88" spans="1:18" s="4" customFormat="1" ht="13.5" customHeight="1">
      <c r="A88" s="9">
        <v>85</v>
      </c>
      <c r="B88" s="7">
        <v>41.9</v>
      </c>
      <c r="C88" s="7">
        <f t="shared" si="11"/>
        <v>83.8</v>
      </c>
      <c r="D88" s="7">
        <f t="shared" si="12"/>
        <v>586.6</v>
      </c>
      <c r="E88" s="7"/>
      <c r="F88" s="2">
        <v>507</v>
      </c>
      <c r="G88" s="2">
        <v>504</v>
      </c>
      <c r="H88" s="5">
        <f t="shared" si="13"/>
        <v>3</v>
      </c>
      <c r="I88" s="33">
        <f t="shared" si="14"/>
        <v>145.8</v>
      </c>
      <c r="J88" s="5">
        <v>5360</v>
      </c>
      <c r="K88" s="5">
        <v>5246</v>
      </c>
      <c r="L88" s="5">
        <f t="shared" si="15"/>
        <v>114</v>
      </c>
      <c r="M88" s="8">
        <f t="shared" si="19"/>
        <v>3.8531999999999997</v>
      </c>
      <c r="N88" s="8">
        <f t="shared" si="10"/>
        <v>117.8532</v>
      </c>
      <c r="O88" s="7">
        <f t="shared" si="16"/>
        <v>362.987856</v>
      </c>
      <c r="P88" s="8">
        <f t="shared" si="17"/>
        <v>5.89266</v>
      </c>
      <c r="Q88" s="7">
        <v>17.81</v>
      </c>
      <c r="R88" s="7">
        <f t="shared" si="18"/>
        <v>1196.997856</v>
      </c>
    </row>
    <row r="89" spans="1:18" s="4" customFormat="1" ht="13.5" customHeight="1">
      <c r="A89" s="9">
        <v>86</v>
      </c>
      <c r="B89" s="7">
        <v>27.1</v>
      </c>
      <c r="C89" s="7">
        <f t="shared" si="11"/>
        <v>54.2</v>
      </c>
      <c r="D89" s="7">
        <f t="shared" si="12"/>
        <v>379.40000000000003</v>
      </c>
      <c r="E89" s="7"/>
      <c r="F89" s="38">
        <v>1229</v>
      </c>
      <c r="G89" s="38">
        <v>1216</v>
      </c>
      <c r="H89" s="5">
        <f t="shared" si="13"/>
        <v>13</v>
      </c>
      <c r="I89" s="33">
        <f t="shared" si="14"/>
        <v>631.8000000000001</v>
      </c>
      <c r="J89" s="5">
        <v>5438</v>
      </c>
      <c r="K89" s="5">
        <v>5311</v>
      </c>
      <c r="L89" s="5">
        <f t="shared" si="15"/>
        <v>127</v>
      </c>
      <c r="M89" s="8">
        <f t="shared" si="19"/>
        <v>4.292599999999999</v>
      </c>
      <c r="N89" s="8">
        <f t="shared" si="10"/>
        <v>131.2926</v>
      </c>
      <c r="O89" s="7">
        <f t="shared" si="16"/>
        <v>404.381208</v>
      </c>
      <c r="P89" s="8">
        <f t="shared" si="17"/>
        <v>6.56463</v>
      </c>
      <c r="Q89" s="7">
        <f>(P89*3.08)</f>
        <v>20.2190604</v>
      </c>
      <c r="R89" s="7">
        <f t="shared" si="18"/>
        <v>1490.0002684</v>
      </c>
    </row>
    <row r="90" spans="1:18" s="4" customFormat="1" ht="13.5" customHeight="1">
      <c r="A90" s="9">
        <v>87</v>
      </c>
      <c r="B90" s="7">
        <v>29</v>
      </c>
      <c r="C90" s="7">
        <f t="shared" si="11"/>
        <v>58</v>
      </c>
      <c r="D90" s="7">
        <f t="shared" si="12"/>
        <v>406</v>
      </c>
      <c r="E90" s="7"/>
      <c r="F90" s="32">
        <v>295</v>
      </c>
      <c r="G90" s="32">
        <v>287</v>
      </c>
      <c r="H90" s="5">
        <f t="shared" si="13"/>
        <v>8</v>
      </c>
      <c r="I90" s="33">
        <f t="shared" si="14"/>
        <v>388.8</v>
      </c>
      <c r="J90" s="5">
        <v>5719</v>
      </c>
      <c r="K90" s="5">
        <v>5571</v>
      </c>
      <c r="L90" s="5">
        <f t="shared" si="15"/>
        <v>148</v>
      </c>
      <c r="M90" s="8">
        <f t="shared" si="19"/>
        <v>5.0024</v>
      </c>
      <c r="N90" s="8">
        <f t="shared" si="10"/>
        <v>153.0024</v>
      </c>
      <c r="O90" s="7">
        <f t="shared" si="16"/>
        <v>471.247392</v>
      </c>
      <c r="P90" s="8">
        <f t="shared" si="17"/>
        <v>7.65012</v>
      </c>
      <c r="Q90" s="7">
        <v>23.95</v>
      </c>
      <c r="R90" s="7">
        <f t="shared" si="18"/>
        <v>1347.997392</v>
      </c>
    </row>
    <row r="91" spans="1:18" s="4" customFormat="1" ht="13.5" customHeight="1">
      <c r="A91" s="9">
        <v>88</v>
      </c>
      <c r="B91" s="7">
        <v>41.7</v>
      </c>
      <c r="C91" s="7">
        <f t="shared" si="11"/>
        <v>83.4</v>
      </c>
      <c r="D91" s="7">
        <f t="shared" si="12"/>
        <v>583.8000000000001</v>
      </c>
      <c r="E91" s="7"/>
      <c r="F91" s="2">
        <v>200</v>
      </c>
      <c r="G91" s="2">
        <v>199</v>
      </c>
      <c r="H91" s="5">
        <f t="shared" si="13"/>
        <v>1</v>
      </c>
      <c r="I91" s="33">
        <f t="shared" si="14"/>
        <v>48.6</v>
      </c>
      <c r="J91" s="5">
        <v>4070</v>
      </c>
      <c r="K91" s="5">
        <v>3957</v>
      </c>
      <c r="L91" s="5">
        <f t="shared" si="15"/>
        <v>113</v>
      </c>
      <c r="M91" s="8">
        <f t="shared" si="19"/>
        <v>3.8193999999999995</v>
      </c>
      <c r="N91" s="8">
        <f t="shared" si="10"/>
        <v>116.8194</v>
      </c>
      <c r="O91" s="7">
        <f t="shared" si="16"/>
        <v>359.80375200000003</v>
      </c>
      <c r="P91" s="8">
        <f t="shared" si="17"/>
        <v>5.84097</v>
      </c>
      <c r="Q91" s="7">
        <v>18.4</v>
      </c>
      <c r="R91" s="7">
        <f t="shared" si="18"/>
        <v>1094.003752</v>
      </c>
    </row>
    <row r="92" spans="1:18" s="4" customFormat="1" ht="13.5" customHeight="1">
      <c r="A92" s="9">
        <v>89</v>
      </c>
      <c r="B92" s="7">
        <v>27.7</v>
      </c>
      <c r="C92" s="7">
        <f t="shared" si="11"/>
        <v>55.4</v>
      </c>
      <c r="D92" s="7">
        <f t="shared" si="12"/>
        <v>387.8</v>
      </c>
      <c r="E92" s="7"/>
      <c r="F92" s="34">
        <v>578</v>
      </c>
      <c r="G92" s="34">
        <v>575</v>
      </c>
      <c r="H92" s="5">
        <f t="shared" si="13"/>
        <v>3</v>
      </c>
      <c r="I92" s="33">
        <f t="shared" si="14"/>
        <v>145.8</v>
      </c>
      <c r="J92" s="5">
        <v>5118</v>
      </c>
      <c r="K92" s="5">
        <v>5019</v>
      </c>
      <c r="L92" s="5">
        <f t="shared" si="15"/>
        <v>99</v>
      </c>
      <c r="M92" s="8">
        <f t="shared" si="19"/>
        <v>3.3461999999999996</v>
      </c>
      <c r="N92" s="8">
        <f t="shared" si="10"/>
        <v>102.34620000000001</v>
      </c>
      <c r="O92" s="7">
        <f t="shared" si="16"/>
        <v>315.22629600000005</v>
      </c>
      <c r="P92" s="8">
        <f t="shared" si="17"/>
        <v>5.117310000000001</v>
      </c>
      <c r="Q92" s="7">
        <v>15.77</v>
      </c>
      <c r="R92" s="7">
        <f t="shared" si="18"/>
        <v>919.996296</v>
      </c>
    </row>
    <row r="93" spans="1:18" s="4" customFormat="1" ht="13.5" customHeight="1">
      <c r="A93" s="9">
        <v>90</v>
      </c>
      <c r="B93" s="7">
        <v>29.2</v>
      </c>
      <c r="C93" s="7">
        <f t="shared" si="11"/>
        <v>58.4</v>
      </c>
      <c r="D93" s="7">
        <f t="shared" si="12"/>
        <v>408.8</v>
      </c>
      <c r="E93" s="7"/>
      <c r="F93" s="2">
        <v>490</v>
      </c>
      <c r="G93" s="2">
        <v>480</v>
      </c>
      <c r="H93" s="5">
        <f t="shared" si="13"/>
        <v>10</v>
      </c>
      <c r="I93" s="33">
        <f t="shared" si="14"/>
        <v>486</v>
      </c>
      <c r="J93" s="5">
        <v>4201</v>
      </c>
      <c r="K93" s="5">
        <v>4065</v>
      </c>
      <c r="L93" s="5">
        <f t="shared" si="15"/>
        <v>136</v>
      </c>
      <c r="M93" s="8">
        <f t="shared" si="19"/>
        <v>4.5968</v>
      </c>
      <c r="N93" s="8">
        <f t="shared" si="10"/>
        <v>140.5968</v>
      </c>
      <c r="O93" s="7">
        <f t="shared" si="16"/>
        <v>433.038144</v>
      </c>
      <c r="P93" s="8">
        <f t="shared" si="17"/>
        <v>7.02984</v>
      </c>
      <c r="Q93" s="7">
        <v>21.76</v>
      </c>
      <c r="R93" s="7">
        <f t="shared" si="18"/>
        <v>1407.998144</v>
      </c>
    </row>
    <row r="94" spans="1:18" s="4" customFormat="1" ht="13.5" customHeight="1">
      <c r="A94" s="9"/>
      <c r="B94" s="12">
        <f>SUM(B4:B93)</f>
        <v>3519.3999999999983</v>
      </c>
      <c r="C94" s="24">
        <f>SUM(C4:C93)</f>
        <v>7038.7999999999965</v>
      </c>
      <c r="D94" s="21">
        <f>SUM(D4:D93)</f>
        <v>49271.60000000003</v>
      </c>
      <c r="E94" s="7"/>
      <c r="F94" s="5"/>
      <c r="G94" s="5"/>
      <c r="H94" s="5">
        <f>SUM(H4:H93)</f>
        <v>684</v>
      </c>
      <c r="I94" s="25">
        <f>SUM(I4:I93)</f>
        <v>34496.280000000006</v>
      </c>
      <c r="J94" s="5"/>
      <c r="K94" s="5"/>
      <c r="L94" s="5">
        <f>SUM(L4:L93)</f>
        <v>11321</v>
      </c>
      <c r="M94" s="8">
        <f>SUM(M4:M93)</f>
        <v>382.64979999999997</v>
      </c>
      <c r="N94" s="8">
        <f t="shared" si="10"/>
        <v>11703.649800000001</v>
      </c>
      <c r="O94" s="21">
        <f>SUM(O4:O93)</f>
        <v>36047.56761599998</v>
      </c>
      <c r="P94" s="8">
        <f>SUM(P4:P93)</f>
        <v>585.1824900000001</v>
      </c>
      <c r="Q94" s="21">
        <f>SUM(Q4:Q93)</f>
        <v>2086.7510384</v>
      </c>
      <c r="R94" s="7">
        <f>SUM(R4:R93)</f>
        <v>128940.9986544</v>
      </c>
    </row>
    <row r="96" spans="8:14" ht="15">
      <c r="H96" s="35"/>
      <c r="N96" s="27"/>
    </row>
    <row r="97" ht="15">
      <c r="R97" s="26"/>
    </row>
    <row r="100" spans="2:18" ht="1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R100" s="44"/>
    </row>
    <row r="101" ht="15">
      <c r="R101" s="44"/>
    </row>
    <row r="102" ht="15">
      <c r="R102" s="44"/>
    </row>
  </sheetData>
  <sheetProtection/>
  <mergeCells count="10">
    <mergeCell ref="B100:O100"/>
    <mergeCell ref="R2:R3"/>
    <mergeCell ref="E2:E3"/>
    <mergeCell ref="F2:I2"/>
    <mergeCell ref="J2:Q2"/>
    <mergeCell ref="A1:Q1"/>
    <mergeCell ref="D2:D3"/>
    <mergeCell ref="C2:C3"/>
    <mergeCell ref="B2:B3"/>
    <mergeCell ref="A2:A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12"/>
  <sheetViews>
    <sheetView zoomScalePageLayoutView="0" workbookViewId="0" topLeftCell="A1">
      <selection activeCell="E12" sqref="E12"/>
    </sheetView>
  </sheetViews>
  <sheetFormatPr defaultColWidth="9.140625" defaultRowHeight="15"/>
  <sheetData>
    <row r="5" spans="3:5" ht="15">
      <c r="C5">
        <v>2683</v>
      </c>
      <c r="E5">
        <v>2699</v>
      </c>
    </row>
    <row r="6" spans="3:5" ht="15">
      <c r="C6">
        <v>1619</v>
      </c>
      <c r="E6">
        <v>1639</v>
      </c>
    </row>
    <row r="7" spans="3:5" ht="15">
      <c r="C7">
        <v>1963</v>
      </c>
      <c r="E7">
        <v>1968</v>
      </c>
    </row>
    <row r="8" spans="3:5" ht="15">
      <c r="C8">
        <v>2207</v>
      </c>
      <c r="E8">
        <v>2216</v>
      </c>
    </row>
    <row r="9" spans="3:5" ht="15">
      <c r="C9">
        <v>2016</v>
      </c>
      <c r="E9">
        <v>2029</v>
      </c>
    </row>
    <row r="10" spans="3:5" ht="15">
      <c r="C10">
        <v>1473</v>
      </c>
      <c r="E10">
        <v>1478</v>
      </c>
    </row>
    <row r="11" spans="3:5" ht="15">
      <c r="C11">
        <v>79</v>
      </c>
      <c r="E11">
        <v>79</v>
      </c>
    </row>
    <row r="12" spans="3:5" ht="15">
      <c r="C12">
        <f>SUM(C5:C11)</f>
        <v>12040</v>
      </c>
      <c r="E12">
        <f>SUM(E5:E11)</f>
        <v>12108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2012-04-26T12:21:26Z</cp:lastPrinted>
  <dcterms:created xsi:type="dcterms:W3CDTF">2008-08-24T08:15:08Z</dcterms:created>
  <dcterms:modified xsi:type="dcterms:W3CDTF">2012-10-07T09:12:43Z</dcterms:modified>
  <cp:category/>
  <cp:version/>
  <cp:contentType/>
  <cp:contentStatus/>
</cp:coreProperties>
</file>